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autoCompressPictures="0" defaultThemeVersion="166925"/>
  <mc:AlternateContent xmlns:mc="http://schemas.openxmlformats.org/markup-compatibility/2006">
    <mc:Choice Requires="x15">
      <x15ac:absPath xmlns:x15ac="http://schemas.microsoft.com/office/spreadsheetml/2010/11/ac" url="/Volumes/GoogleDrive/Mi unidad/EDUCARE-21-05-2021/REVISTAS/56-V.26(1)2022/MATERIAL COMP/"/>
    </mc:Choice>
  </mc:AlternateContent>
  <xr:revisionPtr revIDLastSave="0" documentId="8_{6C9A2584-D7A6-554A-B0F7-4AB3294B0037}" xr6:coauthVersionLast="47" xr6:coauthVersionMax="47" xr10:uidLastSave="{00000000-0000-0000-0000-000000000000}"/>
  <bookViews>
    <workbookView xWindow="7980" yWindow="4600" windowWidth="20820" windowHeight="11960" xr2:uid="{00000000-000D-0000-FFFF-FFFF00000000}"/>
  </bookViews>
  <sheets>
    <sheet name="Portada" sheetId="11" r:id="rId1"/>
    <sheet name="Español" sheetId="7" r:id="rId2"/>
    <sheet name="Critical Thinking" sheetId="1" r:id="rId3"/>
    <sheet name="Collab and Comm" sheetId="2" r:id="rId4"/>
    <sheet name="Creativity" sheetId="3" r:id="rId5"/>
    <sheet name="Citizenship" sheetId="4" r:id="rId6"/>
    <sheet name="Digital Literacy" sheetId="5" r:id="rId7"/>
    <sheet name="Student Leadership" sheetId="6" r:id="rId8"/>
    <sheet name="Complete" sheetId="8" r:id="rId9"/>
    <sheet name="Por MODELO" sheetId="10" r:id="rId10"/>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3" i="8" l="1"/>
  <c r="J4" i="8"/>
  <c r="D4" i="10" l="1"/>
  <c r="J5" i="8"/>
  <c r="I16" i="6"/>
  <c r="J5" i="6"/>
  <c r="I7" i="8" s="1"/>
  <c r="J6" i="6"/>
  <c r="J7" i="6"/>
  <c r="J8" i="6"/>
  <c r="I10" i="8" s="1"/>
  <c r="J9" i="6"/>
  <c r="I11" i="8" s="1"/>
  <c r="J10" i="6"/>
  <c r="J11" i="6"/>
  <c r="J12" i="6"/>
  <c r="J13" i="6"/>
  <c r="I15" i="8" s="1"/>
  <c r="J14" i="6"/>
  <c r="I16" i="8" s="1"/>
  <c r="J15" i="6"/>
  <c r="I17" i="8" s="1"/>
  <c r="J4" i="6"/>
  <c r="E16" i="6"/>
  <c r="F16" i="6"/>
  <c r="G16" i="6"/>
  <c r="H16" i="6"/>
  <c r="D16" i="6"/>
  <c r="E17" i="5"/>
  <c r="D17" i="5"/>
  <c r="F16" i="5"/>
  <c r="F15" i="5"/>
  <c r="F14" i="5"/>
  <c r="H15" i="8" s="1"/>
  <c r="F13" i="5"/>
  <c r="F12" i="5"/>
  <c r="F11" i="5"/>
  <c r="F10" i="5"/>
  <c r="F9" i="5"/>
  <c r="F8" i="5"/>
  <c r="F7" i="5"/>
  <c r="F6" i="5"/>
  <c r="F5" i="5"/>
  <c r="F16" i="4"/>
  <c r="G17" i="8" s="1"/>
  <c r="F15" i="4"/>
  <c r="G16" i="8" s="1"/>
  <c r="F14" i="4"/>
  <c r="F13" i="4"/>
  <c r="F12" i="4"/>
  <c r="F11" i="4"/>
  <c r="F10" i="4"/>
  <c r="F9" i="4"/>
  <c r="F8" i="4"/>
  <c r="F7" i="4"/>
  <c r="F6" i="4"/>
  <c r="G7" i="8" s="1"/>
  <c r="F5" i="4"/>
  <c r="G6" i="8" s="1"/>
  <c r="G16" i="3"/>
  <c r="G15" i="3"/>
  <c r="G14" i="3"/>
  <c r="G13" i="3"/>
  <c r="G12" i="3"/>
  <c r="G11" i="3"/>
  <c r="G10" i="3"/>
  <c r="F11" i="8" s="1"/>
  <c r="G9" i="3"/>
  <c r="G8" i="3"/>
  <c r="G7" i="3"/>
  <c r="G6" i="3"/>
  <c r="G5" i="3"/>
  <c r="G17" i="2"/>
  <c r="G16" i="2"/>
  <c r="G15" i="2"/>
  <c r="G14" i="2"/>
  <c r="G13" i="2"/>
  <c r="G12" i="2"/>
  <c r="G11" i="2"/>
  <c r="E11" i="8" s="1"/>
  <c r="G10" i="2"/>
  <c r="G9" i="2"/>
  <c r="G8" i="2"/>
  <c r="G7" i="2"/>
  <c r="G6" i="2"/>
  <c r="G6" i="1"/>
  <c r="G7" i="1"/>
  <c r="G8" i="1"/>
  <c r="G9" i="1"/>
  <c r="G10" i="1"/>
  <c r="D11" i="8" s="1"/>
  <c r="G11" i="1"/>
  <c r="G12" i="1"/>
  <c r="G13" i="1"/>
  <c r="G14" i="1"/>
  <c r="G15" i="1"/>
  <c r="G16" i="1"/>
  <c r="G5" i="1"/>
  <c r="D6" i="8" s="1"/>
  <c r="G97" i="7"/>
  <c r="G98" i="7"/>
  <c r="G99" i="7"/>
  <c r="G100" i="7"/>
  <c r="G101" i="7"/>
  <c r="G102" i="7"/>
  <c r="G103" i="7"/>
  <c r="G104" i="7"/>
  <c r="G105" i="7"/>
  <c r="G106" i="7"/>
  <c r="G107" i="7"/>
  <c r="G96" i="7"/>
  <c r="E17" i="4"/>
  <c r="D17" i="4"/>
  <c r="F17" i="3"/>
  <c r="E17" i="3"/>
  <c r="D17" i="3"/>
  <c r="F18" i="2"/>
  <c r="E18" i="2"/>
  <c r="D18" i="2"/>
  <c r="F17" i="1"/>
  <c r="E17" i="1"/>
  <c r="D17" i="1"/>
  <c r="F108" i="7"/>
  <c r="D108" i="7"/>
  <c r="G108" i="7" s="1"/>
  <c r="E108" i="7"/>
  <c r="F93" i="7"/>
  <c r="E93" i="7"/>
  <c r="D93" i="7"/>
  <c r="G92" i="7"/>
  <c r="G91" i="7"/>
  <c r="G90" i="7"/>
  <c r="G89" i="7"/>
  <c r="G88" i="7"/>
  <c r="G87" i="7"/>
  <c r="G86" i="7"/>
  <c r="G85" i="7"/>
  <c r="G84" i="7"/>
  <c r="G83" i="7"/>
  <c r="G5" i="7"/>
  <c r="D15" i="7"/>
  <c r="F80" i="7"/>
  <c r="E80" i="7"/>
  <c r="D80" i="7"/>
  <c r="G79" i="7"/>
  <c r="G78" i="7"/>
  <c r="G77" i="7"/>
  <c r="G76" i="7" s="1"/>
  <c r="G75" i="7"/>
  <c r="G74" i="7"/>
  <c r="G73" i="7"/>
  <c r="G71" i="7"/>
  <c r="G70" i="7"/>
  <c r="G69" i="7"/>
  <c r="G68" i="7"/>
  <c r="G67" i="7"/>
  <c r="G66" i="7"/>
  <c r="G63" i="7"/>
  <c r="G62" i="7"/>
  <c r="G61" i="7"/>
  <c r="G58" i="7"/>
  <c r="G55" i="7" s="1"/>
  <c r="G54" i="7" s="1"/>
  <c r="G57" i="7"/>
  <c r="G56" i="7"/>
  <c r="G53" i="7"/>
  <c r="G52" i="7"/>
  <c r="G51" i="7"/>
  <c r="G50" i="7"/>
  <c r="G48" i="7"/>
  <c r="G47" i="7"/>
  <c r="G46" i="7"/>
  <c r="G45" i="7"/>
  <c r="G44" i="7"/>
  <c r="G43" i="7"/>
  <c r="G40" i="7"/>
  <c r="G39" i="7"/>
  <c r="G38" i="7"/>
  <c r="G37" i="7"/>
  <c r="G36" i="7"/>
  <c r="G33" i="7"/>
  <c r="G32" i="7"/>
  <c r="G31" i="7"/>
  <c r="G29" i="7"/>
  <c r="G28" i="7"/>
  <c r="G27" i="7"/>
  <c r="G25" i="7"/>
  <c r="G24" i="7"/>
  <c r="G23" i="7"/>
  <c r="G22" i="7"/>
  <c r="G21" i="7"/>
  <c r="G20" i="7"/>
  <c r="F15" i="7"/>
  <c r="E15" i="7"/>
  <c r="G14" i="7"/>
  <c r="G13" i="7"/>
  <c r="G12" i="7"/>
  <c r="G11" i="7"/>
  <c r="G10" i="7"/>
  <c r="G9" i="7"/>
  <c r="G8" i="7"/>
  <c r="G7" i="7"/>
  <c r="G6" i="7"/>
  <c r="E7" i="8"/>
  <c r="H16" i="8"/>
  <c r="F7" i="8"/>
  <c r="G26" i="7"/>
  <c r="G19" i="7" l="1"/>
  <c r="G30" i="7"/>
  <c r="G42" i="7"/>
  <c r="G60" i="7"/>
  <c r="G59" i="7" s="1"/>
  <c r="G65" i="7"/>
  <c r="G64" i="7" s="1"/>
  <c r="G72" i="7"/>
  <c r="G15" i="7"/>
  <c r="G35" i="7"/>
  <c r="G34" i="7" s="1"/>
  <c r="G49" i="7"/>
  <c r="G93" i="7"/>
  <c r="G18" i="2"/>
  <c r="J16" i="6"/>
  <c r="I18" i="8" s="1"/>
  <c r="J3" i="10" s="1"/>
  <c r="F17" i="5"/>
  <c r="H18" i="8" s="1"/>
  <c r="I3" i="10" s="1"/>
  <c r="F17" i="4"/>
  <c r="G18" i="8" s="1"/>
  <c r="H3" i="10" s="1"/>
  <c r="G17" i="1"/>
  <c r="D18" i="8" s="1"/>
  <c r="E6" i="8"/>
  <c r="I8" i="8"/>
  <c r="F6" i="8"/>
  <c r="F10" i="8"/>
  <c r="F14" i="8"/>
  <c r="H6" i="8"/>
  <c r="F16" i="8"/>
  <c r="D14" i="8"/>
  <c r="G13" i="8"/>
  <c r="E8" i="8"/>
  <c r="G14" i="8"/>
  <c r="F9" i="8"/>
  <c r="F13" i="8"/>
  <c r="F17" i="8"/>
  <c r="I9" i="8"/>
  <c r="H10" i="8"/>
  <c r="D10" i="8"/>
  <c r="D7" i="8"/>
  <c r="G9" i="8"/>
  <c r="G10" i="8"/>
  <c r="E16" i="8"/>
  <c r="E10" i="8"/>
  <c r="E14" i="8"/>
  <c r="E13" i="8"/>
  <c r="I13" i="8"/>
  <c r="D16" i="8"/>
  <c r="H14" i="8"/>
  <c r="D15" i="8"/>
  <c r="D8" i="8"/>
  <c r="G15" i="8"/>
  <c r="G12" i="8"/>
  <c r="I12" i="8"/>
  <c r="H12" i="8"/>
  <c r="E18" i="8"/>
  <c r="F3" i="10" s="1"/>
  <c r="D17" i="8"/>
  <c r="D13" i="8"/>
  <c r="D9" i="8"/>
  <c r="E15" i="8"/>
  <c r="F15" i="8"/>
  <c r="G11" i="8"/>
  <c r="H7" i="8"/>
  <c r="H11" i="8"/>
  <c r="I6" i="8"/>
  <c r="I14" i="8"/>
  <c r="D12" i="8"/>
  <c r="F12" i="8"/>
  <c r="F8" i="8"/>
  <c r="G17" i="3"/>
  <c r="F18" i="8" s="1"/>
  <c r="G3" i="10" s="1"/>
  <c r="E9" i="8"/>
  <c r="E17" i="8"/>
  <c r="H9" i="8"/>
  <c r="H13" i="8"/>
  <c r="H17" i="8"/>
  <c r="E12" i="8"/>
  <c r="G8" i="8"/>
  <c r="H8" i="8"/>
  <c r="G18" i="7" l="1"/>
  <c r="G80" i="7" s="1"/>
  <c r="G41" i="7"/>
  <c r="J11" i="8"/>
  <c r="J17" i="8"/>
  <c r="I4" i="10"/>
  <c r="G4" i="10"/>
  <c r="J9" i="8"/>
  <c r="J18" i="8"/>
  <c r="K3" i="10" s="1"/>
  <c r="E3" i="10"/>
  <c r="E4" i="10" s="1"/>
  <c r="J15" i="8"/>
  <c r="J13" i="8"/>
  <c r="J8" i="8"/>
  <c r="J6" i="8"/>
  <c r="J16" i="8"/>
  <c r="J10" i="8"/>
  <c r="J14" i="8"/>
  <c r="F4" i="10"/>
  <c r="J12" i="8"/>
  <c r="J4" i="10"/>
  <c r="H4" i="10"/>
  <c r="J7" i="8"/>
  <c r="K4" i="10" l="1"/>
</calcChain>
</file>

<file path=xl/sharedStrings.xml><?xml version="1.0" encoding="utf-8"?>
<sst xmlns="http://schemas.openxmlformats.org/spreadsheetml/2006/main" count="343" uniqueCount="170">
  <si>
    <t xml:space="preserve">Core Skills Description: Critical thinking and problem solving </t>
  </si>
  <si>
    <t>Education Model</t>
  </si>
  <si>
    <t>Level</t>
  </si>
  <si>
    <t>Student Profile - The student…</t>
  </si>
  <si>
    <t>Promoting self-directed thinking that produces new and innovative ideas and solves problems</t>
  </si>
  <si>
    <t>Reflecting critically on learning experiences and processes</t>
  </si>
  <si>
    <t>Making effective decisions</t>
  </si>
  <si>
    <t>Total</t>
  </si>
  <si>
    <t>Secondary</t>
  </si>
  <si>
    <t>Utiliza el lenguaje materno, oral y escrito para comunicarse con claridad y fluidez, e interactuar en distintos contextos sociales y culturales; además, posee herramientas básicas para comunicarse en Inglés.</t>
  </si>
  <si>
    <t>Argumenta y razona al analizar situaciones, identifica problemas, formula preguntas, emite juicios, propone soluciones, aplica estrategias y toma decisiones. Valora los razonamientos y la evidencia proporcionados por otros y puede modificar, en consecuencia, los propios puntos de vista.</t>
  </si>
  <si>
    <t>Busca, selecciona, analiza, evalúa y utiliza la información proveniente de diversas fuentes.</t>
  </si>
  <si>
    <t>Interpreta y explica procesos sociales, económicos, financieros, culturales y naturales para tomar decisiones individuales o colectivas que favorezcan a todos.</t>
  </si>
  <si>
    <t>Conoce y ejerce los derechos humanos y los valores que favorecen la vida democrática; actúa con responsabilidad social y apego a la ley.</t>
  </si>
  <si>
    <t>Asume y practica la interculturalidad como riqueza y forma de convivencia en la diversidad social, cultural y lingüística.</t>
  </si>
  <si>
    <t>Conoce y valora sus características y potencialidades como ser humano; sabe trabajar de manera colaborativa; reconoce, respeta y aprecia la diversidad de capacidades en los otros, y emprende y se esfuerza por lograr proyectos personales o colectivos.</t>
  </si>
  <si>
    <t>Promueve y asume el cuidado de la salud y del ambiente como condiciones que favorecen un estilo de vida activo y saludable.</t>
  </si>
  <si>
    <t>Aprovecha los recursos tecnológicos a su alcance como medios para comunicarse, obtener información y construir conocimiento.</t>
  </si>
  <si>
    <t>Reconoce diversas manifestaciones del arte,  aprecia la dimensión estética y es capaz de expresarse artísticamente.</t>
  </si>
  <si>
    <t>Upper Secondary</t>
  </si>
  <si>
    <t>1. Se autoderemina y cuida de si</t>
  </si>
  <si>
    <t>Se conoce y valora a sí mismo y aborda problemas y retos teniendo en cuenta los objetivos que persigue.</t>
  </si>
  <si>
    <t>Enfrenta las dificultades que se le presentan y es consciente de sus valores, fortalezas y debilidades.</t>
  </si>
  <si>
    <t xml:space="preserve">Identifica sus emociones, las maneja de manera constructiva y reconoce la necesidad de solicitar apoyo ante una situación que lo rebase. </t>
  </si>
  <si>
    <t xml:space="preserve"> Elige alternativas y cursos de acción con base en criterios sustentados y en el marco de un proyecto de vida.</t>
  </si>
  <si>
    <t>Analiza críticamente los factores que influyen en su toma de decisiones.</t>
  </si>
  <si>
    <t>Asume las consecuencias de sus comportamientos y decisiones.</t>
  </si>
  <si>
    <t>Administra los recursos disponibles teniendo en cuenta las restricciones para el logro de sus metas</t>
  </si>
  <si>
    <t>Es sensible al arte y participa en la apreciación e interpretación de sus expresiones en distintos géneros.</t>
  </si>
  <si>
    <t>Valora el arte como manifestación de la belleza y expresión de ideas, sensaciones y emociones.</t>
  </si>
  <si>
    <t>Experimenta el arte como un hecho histórico compartido que permite la comunicación entre individuos y culturas en el tiempo y el espacio, a la vez que desarrolla un sentido de identidad.</t>
  </si>
  <si>
    <t>Participa en prácticas relacionadas con el arte</t>
  </si>
  <si>
    <t>Elige y practica estilos de vida saludables</t>
  </si>
  <si>
    <t>Reconoce la actividad física como un medio para su desarrollo físico, mental y social.</t>
  </si>
  <si>
    <t>Toma decisiones a partir de la valoración de las consecuencias de distintos hábitos de consumo y conductas de riesgo.</t>
  </si>
  <si>
    <t>Cultiva relaciones interpersonales que contribuyen a su desarrollo humano y el de quienes lo rodean</t>
  </si>
  <si>
    <t>2. Se expresa y se comunica</t>
  </si>
  <si>
    <t xml:space="preserve">Escucha, interpreta y emite mensajes pertinentes en distintos contextos mediante la utilización de medios, códigos y herramientas apropiados. </t>
  </si>
  <si>
    <t>Expresa ideas y conceptos mediante representaciones lingüísticas, matemáticas o gráficas.</t>
  </si>
  <si>
    <t>Aplica distintas estrategias comunicativas según quienes sean sus interlocutores, el contexto en el que se encuentra y los objetivos que persigue.</t>
  </si>
  <si>
    <t>Identifica las ideas clave en un texto o discurso oral e infiere conclusiones a partir de ellas</t>
  </si>
  <si>
    <t>Se comunica en una segunda lengua en situaciones cotidianas.</t>
  </si>
  <si>
    <t>Maneja las tecnologías de la información y la comunicación para obtener información y expresar ideas.</t>
  </si>
  <si>
    <t>3. Piensa crítica y reflexivamente</t>
  </si>
  <si>
    <t>Desarrolla innovaciones y propone soluciones a problemas a partir de métodos establecidos</t>
  </si>
  <si>
    <t>Sigue instrucciones y procedimientos de manera reflexiva, comprendiendo como cada uno de sus pasos contribuye al alcance de un objetivo.</t>
  </si>
  <si>
    <t xml:space="preserve"> Ordena información de acuerdo a categorías, jerarquías y relaciones.</t>
  </si>
  <si>
    <t>Identifica los sistemas y reglas o principios medulares que subyacen a una serie de fenómenos.</t>
  </si>
  <si>
    <t>Construye hipótesis y diseña y aplica modelos para probar su validez.</t>
  </si>
  <si>
    <t>Sintetiza evidencias obtenidas mediante la experimentación para producir conclusiones y formular nuevas preguntas.</t>
  </si>
  <si>
    <t>Utiliza las tecnologías de la información y comunicación para procesar e interpretar información</t>
  </si>
  <si>
    <t>Sustenta una postura personal sobre temas de interés y relevancia general, considerando otros puntos
 de vista de manera crítica y reflexiva.</t>
  </si>
  <si>
    <t>Elige las fuentes de información más relevantes para un propósito específico y discrimina entre ellas de acuerdo a su relevancia y confiabilidad.</t>
  </si>
  <si>
    <t xml:space="preserve"> Evalúa argumentos y opiniones e identifica prejuicios y falacias.</t>
  </si>
  <si>
    <t>Reconoce los propios prejuicios, modifica sus puntos de vista al conocer nuevas evidencias, e integra nuevos conocimientos y perspectivas al acervo con el que cuenta.</t>
  </si>
  <si>
    <t>Estructura ideas y argumentos de manera clara, coherente y sintética.</t>
  </si>
  <si>
    <t>4. Aprende de forma autónoma</t>
  </si>
  <si>
    <t>Aprende por iniciativa e interés propio a lo largo de la vida.</t>
  </si>
  <si>
    <t>Define metas y da seguimiento a sus procesos de construcción de conocimiento.</t>
  </si>
  <si>
    <t>Identifica las actividades que le resultan de menor y mayor interés y dificultad, reconociendo y
controlando sus reacciones frente a retos y obstáculos.</t>
  </si>
  <si>
    <t>Articula saberes de diversos campos y establece relaciones entre ellos y su vida cotidiana.</t>
  </si>
  <si>
    <t>5. Participa en forma colaborativa</t>
  </si>
  <si>
    <t xml:space="preserve"> Participa y colabora de manera efectiva en equipos diversos</t>
  </si>
  <si>
    <t>Propone maneras de solucionar un problema o desarrollar un proyecto en equipo,  definiendo un curso de acción con pasos específicos.</t>
  </si>
  <si>
    <t>Aporta puntos de vista con apertura y considera los de otras personas de manera reflexiva.</t>
  </si>
  <si>
    <t>Asume una actitud constructiva, congruente con los conocimientos y habilidades con los que cuenta dentro de distintos equipos de trabajo.</t>
  </si>
  <si>
    <t>6. Participa con responsabilidad en la sociedad</t>
  </si>
  <si>
    <t>Participa con una conciencia cívica y ética en la vida de su comunidad, región, México y el mundo.</t>
  </si>
  <si>
    <t>Privilegia el diálogo como mecanismo para la solución de conflictos.</t>
  </si>
  <si>
    <t>Toma decisiones a fin de contribuir a la equidad, bienestar y desarrollo democrático de la sociedad.</t>
  </si>
  <si>
    <t>Conoce sus derechos y obligaciones como mexicano y miembro de distintas  omunidades e instituciones, y reconoce el valor de la participación como herramienta para ejercerlos.</t>
  </si>
  <si>
    <t>Contribuye a alcanzar un equilibrio entre el interés y bienestar individual y el interés general de la sociedad.</t>
  </si>
  <si>
    <t>Actúa de manera propositiva frente a fenómenos de la sociedad y se mantiene informado.</t>
  </si>
  <si>
    <t>Advierte que los fenómenos que se desarrollan en los ámbitos local, nacional e internacional ocurren dentro de un contexto global interdependiente.</t>
  </si>
  <si>
    <t>Mantiene una actitud respetuosa hacia la interculturalidad y la diversidad de creencias, valores, ideas y prácticas sociales.</t>
  </si>
  <si>
    <t>Reconoce que la diversidad tiene lugar en un espacio democrático de igualdad de dignidad y derechos de todas las personas, y rechaza toda forma de discriminación.</t>
  </si>
  <si>
    <t>Dialoga y aprende de personas con distintos puntos de vista y tradiciones culturales mediante la ubicación de sus propias circunstancias en un contexto más amplio.</t>
  </si>
  <si>
    <t>Asume que el respeto de las diferencias es el principio de integración y convivencia en los contextos local, nacional e internacional.</t>
  </si>
  <si>
    <t>Contribuye al desarrollo sustentable de manera crítica, con acciones responsables.</t>
  </si>
  <si>
    <t>Asume una actitud que favorece la solución de problemas ambientales en los ámbitos local, nacional e internacional</t>
  </si>
  <si>
    <t>Reconoce y comprende las implicaciones biológicas, económicas, políticas y sociales del daño ambiental en un contexto global interdependiente.</t>
  </si>
  <si>
    <t>Contribuye al alcance de un equilibrio entre los intereses de corto y largo plazo con relación al ambiente.</t>
  </si>
  <si>
    <t>2016 (to be implemented in 2018)</t>
  </si>
  <si>
    <r>
      <rPr>
        <b/>
        <sz val="11"/>
        <color theme="1"/>
        <rFont val="Calibri"/>
        <family val="2"/>
        <scheme val="minor"/>
      </rPr>
      <t>Se comunica con confianza y eficacia.</t>
    </r>
    <r>
      <rPr>
        <sz val="11"/>
        <color theme="1"/>
        <rFont val="Calibri"/>
        <family val="2"/>
        <scheme val="minor"/>
      </rPr>
      <t xml:space="preserve"> Utiliza su lengua materna (y el español) para comunicarse con eficacia en distintos contextos con múltiples propósitos e interlocutores. Puede comunicarse en inglés</t>
    </r>
  </si>
  <si>
    <r>
      <rPr>
        <b/>
        <sz val="11"/>
        <color theme="1"/>
        <rFont val="Calibri"/>
        <family val="2"/>
        <scheme val="minor"/>
      </rPr>
      <t>Desarrolla el pensamiento crítico y resuelve problemas con creatividad.</t>
    </r>
    <r>
      <rPr>
        <sz val="11"/>
        <color theme="1"/>
        <rFont val="Calibri"/>
        <family val="2"/>
        <scheme val="minor"/>
      </rPr>
      <t xml:space="preserve"> Al analizar situaciones, argumenta y razona, identifica problemas (matemáticos y de otra índole), formula preguntas, fundamenta sus juicios, propone soluciones, aplica estrategias y toma decisiones. Busca información en diversas fuentes, sabe seleccionarla, analizarla y evaluarla. Elabora, define, analiza y evalúa sus propias ideas con el fin de mejorar y maximizar los esfuerzos creativos.</t>
    </r>
  </si>
  <si>
    <r>
      <rPr>
        <b/>
        <sz val="11"/>
        <color theme="1"/>
        <rFont val="Calibri"/>
        <family val="2"/>
        <scheme val="minor"/>
      </rPr>
      <t xml:space="preserve">Tiene iniciativa y favorece la colaboración. </t>
    </r>
    <r>
      <rPr>
        <sz val="11"/>
        <color theme="1"/>
        <rFont val="Calibri"/>
        <family val="2"/>
        <scheme val="minor"/>
      </rPr>
      <t>Sabe trabajar de manera colaborativa; reconoce, respeta y aprecia en los otros la diversidad de capacidades y visiones; puede modificar, en consecuencia, sus propios puntos de vista; emprende y se esfuerza por lograr proyectos personales y colectivos.</t>
    </r>
  </si>
  <si>
    <r>
      <rPr>
        <b/>
        <sz val="11"/>
        <color theme="1"/>
        <rFont val="Calibri"/>
        <family val="2"/>
        <scheme val="minor"/>
      </rPr>
      <t>Muestra responsabilidad por su cuerpo y por el ambiente</t>
    </r>
    <r>
      <rPr>
        <sz val="11"/>
        <color theme="1"/>
        <rFont val="Calibri"/>
        <family val="2"/>
        <scheme val="minor"/>
      </rPr>
      <t>. Promueve y asume el cuidado de su salud y del ambiente como condiciones que favorecen un estilo de vida activo y saludable. Aprovecha los recursos naturales con racionalidad.</t>
    </r>
  </si>
  <si>
    <r>
      <rPr>
        <b/>
        <sz val="11"/>
        <color theme="1"/>
        <rFont val="Calibri"/>
        <family val="2"/>
        <scheme val="minor"/>
      </rPr>
      <t>Posee autoconocimiento y regula sus emociones.</t>
    </r>
    <r>
      <rPr>
        <sz val="11"/>
        <color theme="1"/>
        <rFont val="Calibri"/>
        <family val="2"/>
        <scheme val="minor"/>
      </rPr>
      <t xml:space="preserve"> Conoce y valora sus características y sus potencialidades como ser humano; al relacionarse con otros es tolerante y despliega su civilidad; sabe dominar sus emociones, expresar su afecto y construir vínculos a partir de las capacidades propias y ajenas.</t>
    </r>
  </si>
  <si>
    <r>
      <rPr>
        <b/>
        <sz val="11"/>
        <color theme="1"/>
        <rFont val="Calibri"/>
        <family val="2"/>
        <scheme val="minor"/>
      </rPr>
      <t>Sabe acerca de los fenómenos del mundo natural y social</t>
    </r>
    <r>
      <rPr>
        <sz val="11"/>
        <color theme="1"/>
        <rFont val="Calibri"/>
        <family val="2"/>
        <scheme val="minor"/>
      </rPr>
      <t>. Lee y se informa sobre procesos sociales, económicos, financieros, científicos, tecnológicos, culturales y naturales de México y el mundo. Los interpreta y explica aplicando su conocimiento del progreso científico y los principios del escepticismo informado. Identifica y cuestiona los fanatismos y al tomar decisiones, individuales o colectivas, procura la equidad.</t>
    </r>
  </si>
  <si>
    <r>
      <rPr>
        <b/>
        <sz val="11"/>
        <color theme="1"/>
        <rFont val="Calibri"/>
        <family val="2"/>
        <scheme val="minor"/>
      </rPr>
      <t>Aprecia la belleza, el arte y la cultura.</t>
    </r>
    <r>
      <rPr>
        <sz val="11"/>
        <color theme="1"/>
        <rFont val="Calibri"/>
        <family val="2"/>
        <scheme val="minor"/>
      </rPr>
      <t xml:space="preserve"> Reconoce diversas manifestaciones del arte y la cultura, valora la dimensión estética del mundo y es
capaz de expresarse con creatividad.</t>
    </r>
  </si>
  <si>
    <r>
      <rPr>
        <b/>
        <sz val="11"/>
        <color theme="1"/>
        <rFont val="Calibri"/>
        <family val="2"/>
        <scheme val="minor"/>
      </rPr>
      <t>Cultiva su formación ética y respeta la legalidad.</t>
    </r>
    <r>
      <rPr>
        <sz val="11"/>
        <color theme="1"/>
        <rFont val="Calibri"/>
        <family val="2"/>
        <scheme val="minor"/>
      </rPr>
      <t xml:space="preserve"> Conoce, respeta y ejerce los derechos humanos y los valores que favorecen la democracia como forma de vida, el Estado de derecho y las instituciones; actúa con responsabilidad social, solidaridad y apego a la ley. Contribuye a la convivencia pacífica y al interés general de la sociedad; rechaza todo tipo de discriminación.</t>
    </r>
  </si>
  <si>
    <r>
      <rPr>
        <b/>
        <sz val="11"/>
        <color theme="1"/>
        <rFont val="Calibri"/>
        <family val="2"/>
        <scheme val="minor"/>
      </rPr>
      <t>Asume su identidad y favorece la interculturalidad.</t>
    </r>
    <r>
      <rPr>
        <sz val="11"/>
        <color theme="1"/>
        <rFont val="Calibri"/>
        <family val="2"/>
        <scheme val="minor"/>
      </rPr>
      <t xml:space="preserve"> Se identifica como mexicano; valora y ama su país; tiene conciencia de la globalidad; asume y practica la interculturalidad como riqueza y forma de convivencia en la  diversidad social, cultural y lingüística de México y el mundo.</t>
    </r>
  </si>
  <si>
    <r>
      <rPr>
        <b/>
        <sz val="11"/>
        <color theme="1"/>
        <rFont val="Calibri"/>
        <family val="2"/>
        <scheme val="minor"/>
      </rPr>
      <t>Emplea habilidades digitales de manera pertinente.</t>
    </r>
    <r>
      <rPr>
        <sz val="11"/>
        <color theme="1"/>
        <rFont val="Calibri"/>
        <family val="2"/>
        <scheme val="minor"/>
      </rPr>
      <t xml:space="preserve"> Conoce y aprovecha los recursos tecnológicos a su alcance como medios para comunicarse, obtener información, seleccionarla y construir conocimiento.</t>
    </r>
  </si>
  <si>
    <t>Upper - Secondary</t>
  </si>
  <si>
    <r>
      <rPr>
        <b/>
        <sz val="11"/>
        <color theme="1"/>
        <rFont val="Calibri"/>
        <family val="2"/>
        <scheme val="minor"/>
      </rPr>
      <t>Tiene sentido de pertenencia y amor a México.</t>
    </r>
    <r>
      <rPr>
        <sz val="11"/>
        <color theme="1"/>
        <rFont val="Calibri"/>
        <family val="2"/>
        <scheme val="minor"/>
      </rPr>
      <t xml:space="preserve"> Siente amor por México, dialoga y aprende de personas con distintos puntos de vista, entiende la relación entre sucesos locales, nacionales e internacionales, valora la diversidad cultural y étnica y practica la interculturalidad.</t>
    </r>
  </si>
  <si>
    <r>
      <rPr>
        <b/>
        <sz val="11"/>
        <color theme="1"/>
        <rFont val="Calibri"/>
        <family val="2"/>
        <scheme val="minor"/>
      </rPr>
      <t xml:space="preserve">Favorece la convivencia y el diálogo, con respeto a la diversidad. </t>
    </r>
    <r>
      <rPr>
        <sz val="11"/>
        <color theme="1"/>
        <rFont val="Calibri"/>
        <family val="2"/>
        <scheme val="minor"/>
      </rPr>
      <t>Reconoce que la diversidad tiene lugar en un espacio democrático de dignidad, con inclusión e igualdad de derechos de todas las personas. Privilegia el diálogo como mecanismo para la solución de conflictos. Conoce sus derechos y obligaciones como mexicano y miembro de distintas comunidades, y participa activamente a fin de contribuir a la equidad, bienestar y desarrollo democrático de la sociedad.</t>
    </r>
  </si>
  <si>
    <r>
      <rPr>
        <b/>
        <sz val="11"/>
        <color theme="1"/>
        <rFont val="Calibri"/>
        <family val="2"/>
        <scheme val="minor"/>
      </rPr>
      <t xml:space="preserve">Se preocupa y actúa por el medio ambiente. </t>
    </r>
    <r>
      <rPr>
        <sz val="11"/>
        <color theme="1"/>
        <rFont val="Calibri"/>
        <family val="2"/>
        <scheme val="minor"/>
      </rPr>
      <t>Comprende las implicaciones del daño ambiental y asume una actitud proactiva para encontrar soluciones sostenibles, piensa globalmente y actúa localmente, y valora el impacto social y ambiental de las innovaciones y avances científicos.</t>
    </r>
  </si>
  <si>
    <r>
      <rPr>
        <b/>
        <sz val="11"/>
        <color theme="1"/>
        <rFont val="Calibri"/>
        <family val="2"/>
        <scheme val="minor"/>
      </rPr>
      <t>Valora el arte y la cultura.</t>
    </r>
    <r>
      <rPr>
        <sz val="11"/>
        <color theme="1"/>
        <rFont val="Calibri"/>
        <family val="2"/>
        <scheme val="minor"/>
      </rPr>
      <t xml:space="preserve"> Valora y experimenta el arte y la cultura, porque le permiten comunicarse y le aportan un sentido de identidad, y comprende su contribución al desarrollo integral de las personas.</t>
    </r>
  </si>
  <si>
    <r>
      <rPr>
        <b/>
        <sz val="11"/>
        <color theme="1"/>
        <rFont val="Calibri"/>
        <family val="2"/>
        <scheme val="minor"/>
      </rPr>
      <t xml:space="preserve">Colabora de manera constructiva. </t>
    </r>
    <r>
      <rPr>
        <sz val="11"/>
        <color theme="1"/>
        <rFont val="Calibri"/>
        <family val="2"/>
        <scheme val="minor"/>
      </rPr>
      <t>Trabaja en equipo de manera constructiva y ejerce un liderazgo participativo y responsable, propone alternativas para actuar y solucionar problemas, y asume una actitud constructiva.</t>
    </r>
  </si>
  <si>
    <r>
      <rPr>
        <b/>
        <sz val="11"/>
        <color theme="1"/>
        <rFont val="Calibri"/>
        <family val="2"/>
        <scheme val="minor"/>
      </rPr>
      <t xml:space="preserve">Se comunica con eficacia. </t>
    </r>
    <r>
      <rPr>
        <sz val="11"/>
        <color theme="1"/>
        <rFont val="Calibri"/>
        <family val="2"/>
        <scheme val="minor"/>
      </rPr>
      <t>Identifica las ideas clave en un texto o discurso oral e infiere conclusiones a partir de ellas, argumenta con eficacia y se expresa en español con claridad de forma oral y escrita, para obtener e interpretar información y comunicarse con eficacia, y alcanza un dominio avanzado del inglés.</t>
    </r>
  </si>
  <si>
    <r>
      <rPr>
        <b/>
        <sz val="11"/>
        <color theme="1"/>
        <rFont val="Calibri"/>
        <family val="2"/>
        <scheme val="minor"/>
      </rPr>
      <t>Usa sus habilidades digitales.</t>
    </r>
    <r>
      <rPr>
        <sz val="11"/>
        <color theme="1"/>
        <rFont val="Calibri"/>
        <family val="2"/>
        <scheme val="minor"/>
      </rPr>
      <t xml:space="preserve"> Utiliza, de forma ética y responsable, las tecnologías de la información para investigar, resolver problemas, producir materiales y expresar ideas. Aprovecha estas tecnologías para desarrollar ideas e innovaciones.</t>
    </r>
  </si>
  <si>
    <r>
      <rPr>
        <b/>
        <sz val="11"/>
        <color theme="1"/>
        <rFont val="Calibri"/>
        <family val="2"/>
        <scheme val="minor"/>
      </rPr>
      <t>Busca entender su entorno.</t>
    </r>
    <r>
      <rPr>
        <sz val="11"/>
        <color theme="1"/>
        <rFont val="Calibri"/>
        <family val="2"/>
        <scheme val="minor"/>
      </rPr>
      <t xml:space="preserve"> Obtiene, registra y sistematiza información, consultando fuentes relevantes, y realiza los análisis e investigaciones pertinentes. Establece la interrelación de la ciencia, la tecnología, la sociedad y el medio ambiente en contextos históricos y sociales específicos. Identifica problemas, formula preguntas de carácter científico y plantea las hipótesis necesarias para responderlas.</t>
    </r>
  </si>
  <si>
    <r>
      <rPr>
        <b/>
        <sz val="11"/>
        <color theme="1"/>
        <rFont val="Calibri"/>
        <family val="2"/>
        <scheme val="minor"/>
      </rPr>
      <t xml:space="preserve">Piensa de manera crítica. </t>
    </r>
    <r>
      <rPr>
        <sz val="11"/>
        <color theme="1"/>
        <rFont val="Calibri"/>
        <family val="2"/>
        <scheme val="minor"/>
      </rPr>
      <t>Utiliza el pensamiento lógico, el pensamiento matemático y el método científico para analizar y cuestionar críticamente fenómenos diversos. Desarrolla argumentos, evalúa objetivos, resuelve problemas, elabora y justifica conclusiones y desarrolla innovaciones. Asimismo, responde con adaptabilidad y flexibilidad a entornos cambiantes.</t>
    </r>
  </si>
  <si>
    <r>
      <rPr>
        <b/>
        <sz val="11"/>
        <color theme="1"/>
        <rFont val="Calibri"/>
        <family val="2"/>
        <scheme val="minor"/>
      </rPr>
      <t xml:space="preserve">Razona y aplica conceptos numéricos. </t>
    </r>
    <r>
      <rPr>
        <sz val="11"/>
        <color theme="1"/>
        <rFont val="Calibri"/>
        <family val="2"/>
        <scheme val="minor"/>
      </rPr>
      <t xml:space="preserve">Construye e interpreta situaciones reales, hipotéticas o formales que requieren de la utilización del pensamiento matemático. Formula y resuelve problemas, aplicando
diferentes enfoques. Argumenta la solución obtenida de un problema con métodos numéricos, gráficos o analíticos. </t>
    </r>
  </si>
  <si>
    <r>
      <rPr>
        <b/>
        <sz val="11"/>
        <color theme="1"/>
        <rFont val="Calibri"/>
        <family val="2"/>
        <scheme val="minor"/>
      </rPr>
      <t>Conoce y entiende aspectos financieros básicos.</t>
    </r>
    <r>
      <rPr>
        <sz val="11"/>
        <color theme="1"/>
        <rFont val="Calibri"/>
        <family val="2"/>
        <scheme val="minor"/>
      </rPr>
      <t xml:space="preserve"> Maneja sus recursos de forma inteligente y responsable. Fija metas y aprovecha al máximo sus recursos. Toma decisiones sobre sus recursos que le generan bienestar presente, oportunidades y manejo de riesgos en el futuro.</t>
    </r>
  </si>
  <si>
    <r>
      <rPr>
        <b/>
        <sz val="11"/>
        <color theme="1"/>
        <rFont val="Calibri"/>
        <family val="2"/>
        <scheme val="minor"/>
      </rPr>
      <t xml:space="preserve">Regula sus emociones y cuida de su salud. </t>
    </r>
    <r>
      <rPr>
        <sz val="11"/>
        <color theme="1"/>
        <rFont val="Calibri"/>
        <family val="2"/>
        <scheme val="minor"/>
      </rPr>
      <t>Es autoconsciente y determinado, cultiva relaciones interpersonales sanas, tiene capacidad de afrontar la adversidad para seguir actuando con efectividad, cuidando de su salud física y mental, ejerce autocontrol, reconoce la necesidad de solicitar apoyo, y tiene la capacidad de construir un proyecto de vida, con metas personales.</t>
    </r>
  </si>
  <si>
    <r>
      <rPr>
        <b/>
        <sz val="11"/>
        <color theme="1"/>
        <rFont val="Calibri"/>
        <family val="2"/>
        <scheme val="minor"/>
      </rPr>
      <t xml:space="preserve">Has a sense of belonging and love to Mexico. </t>
    </r>
    <r>
      <rPr>
        <sz val="11"/>
        <color theme="1"/>
        <rFont val="Calibri"/>
        <family val="2"/>
        <scheme val="minor"/>
      </rPr>
      <t>Feel love for Mexico, dialogue and learn from people with different points of view, understand the relationship between local, national and international events, value cultural and ethnic diversity and practice interculturality.</t>
    </r>
  </si>
  <si>
    <r>
      <rPr>
        <b/>
        <sz val="11"/>
        <color theme="1"/>
        <rFont val="Calibri"/>
        <family val="2"/>
        <scheme val="minor"/>
      </rPr>
      <t>Promotes coexistence and dialogue, with respect for diversity.</t>
    </r>
    <r>
      <rPr>
        <sz val="11"/>
        <color theme="1"/>
        <rFont val="Calibri"/>
        <family val="2"/>
        <scheme val="minor"/>
      </rPr>
      <t xml:space="preserve"> It recognizes that diversity takes place in a democratic space of dignity, with the inclusion and equal rights of all people. It privileges dialogue as a mechanism for conflict resolution. It knows its rights and obligations as Mexican and member of different communities, and participates actively in order to contribute to the equity, welfare and democratic development of society.</t>
    </r>
  </si>
  <si>
    <r>
      <rPr>
        <b/>
        <sz val="11"/>
        <color theme="1"/>
        <rFont val="Calibri"/>
        <family val="2"/>
        <scheme val="minor"/>
      </rPr>
      <t xml:space="preserve">Cares and acts for the environment. </t>
    </r>
    <r>
      <rPr>
        <sz val="11"/>
        <color theme="1"/>
        <rFont val="Calibri"/>
        <family val="2"/>
        <scheme val="minor"/>
      </rPr>
      <t>It understands the implications of environmental damage and assumes a proactive attitude towards finding sustainable solutions, thinks globally and acts locally, and values the social and environmental impact of scientific innovations and advances.</t>
    </r>
  </si>
  <si>
    <r>
      <rPr>
        <b/>
        <sz val="11"/>
        <color theme="1"/>
        <rFont val="Calibri"/>
        <family val="2"/>
        <scheme val="minor"/>
      </rPr>
      <t>Values art and culture.</t>
    </r>
    <r>
      <rPr>
        <sz val="11"/>
        <color theme="1"/>
        <rFont val="Calibri"/>
        <family val="2"/>
        <scheme val="minor"/>
      </rPr>
      <t xml:space="preserve"> He/She values and experiences art and culture, because they allow him/her to communicate and give him/her a sense of identity, and he/she understands his/her contribution to the integral development of people.</t>
    </r>
  </si>
  <si>
    <r>
      <rPr>
        <b/>
        <sz val="11"/>
        <color theme="1"/>
        <rFont val="Calibri"/>
        <family val="2"/>
        <scheme val="minor"/>
      </rPr>
      <t>Collaborates in a constructive way.</t>
    </r>
    <r>
      <rPr>
        <sz val="11"/>
        <color theme="1"/>
        <rFont val="Calibri"/>
        <family val="2"/>
        <scheme val="minor"/>
      </rPr>
      <t xml:space="preserve"> He/she works in a constructive way and exerts a participatory and responsible leadership, proposes alternatives to act and solve problems, and assumes a constructive attitude.</t>
    </r>
  </si>
  <si>
    <r>
      <rPr>
        <b/>
        <sz val="11"/>
        <color theme="1"/>
        <rFont val="Calibri"/>
        <family val="2"/>
        <scheme val="minor"/>
      </rPr>
      <t xml:space="preserve">Communicates effectively. </t>
    </r>
    <r>
      <rPr>
        <sz val="11"/>
        <color theme="1"/>
        <rFont val="Calibri"/>
        <family val="2"/>
        <scheme val="minor"/>
      </rPr>
      <t>Identifies key ideas in a text or oral discourse and draws conclusions from them, effectively argues and expresses itself in Spanish clearly and verbally and in writing, to obtain and interpret information and communicate effectively, and reaches an advanced English.</t>
    </r>
  </si>
  <si>
    <r>
      <rPr>
        <b/>
        <sz val="11"/>
        <color theme="1"/>
        <rFont val="Calibri"/>
        <family val="2"/>
        <scheme val="minor"/>
      </rPr>
      <t xml:space="preserve">Use their digital skills. </t>
    </r>
    <r>
      <rPr>
        <sz val="11"/>
        <color theme="1"/>
        <rFont val="Calibri"/>
        <family val="2"/>
        <scheme val="minor"/>
      </rPr>
      <t>Uses ethically and responsibly, information technologies to research, solve problems, produce materials and express ideas. Take advantage of these technologies to develop ideas and innovations.</t>
    </r>
  </si>
  <si>
    <r>
      <rPr>
        <b/>
        <sz val="11"/>
        <color theme="1"/>
        <rFont val="Calibri"/>
        <family val="2"/>
        <scheme val="minor"/>
      </rPr>
      <t xml:space="preserve">Seeks to understand its surroundings. </t>
    </r>
    <r>
      <rPr>
        <sz val="11"/>
        <color theme="1"/>
        <rFont val="Calibri"/>
        <family val="2"/>
        <scheme val="minor"/>
      </rPr>
      <t>Obtains, registers and systematizes information, consulting relevant sources, and performs relevant analyzes and investigations. Establishes the interrelation of science, technology, society and the environment in specific historical and social contexts. Identifies problems, formulates scientific questions and raises the hypotheses necessary to answer them.</t>
    </r>
  </si>
  <si>
    <r>
      <rPr>
        <b/>
        <sz val="11"/>
        <color theme="1"/>
        <rFont val="Calibri"/>
        <family val="2"/>
        <scheme val="minor"/>
      </rPr>
      <t xml:space="preserve">Thinks critically. </t>
    </r>
    <r>
      <rPr>
        <sz val="11"/>
        <color theme="1"/>
        <rFont val="Calibri"/>
        <family val="2"/>
        <scheme val="minor"/>
      </rPr>
      <t>Uses logical thinking, mathematical thinking and the scientific method to critically analyze and question various phenomena. Develops arguments, evaluates objectives, solves problems, elaborates and justifies conclusions and develops innovations. Responds with adaptability and flexibility to changing environments.</t>
    </r>
  </si>
  <si>
    <r>
      <rPr>
        <b/>
        <sz val="11"/>
        <color theme="1"/>
        <rFont val="Calibri"/>
        <family val="2"/>
        <scheme val="minor"/>
      </rPr>
      <t xml:space="preserve">Reasons and applies numerical concepts. </t>
    </r>
    <r>
      <rPr>
        <sz val="11"/>
        <color theme="1"/>
        <rFont val="Calibri"/>
        <family val="2"/>
        <scheme val="minor"/>
      </rPr>
      <t>Constructs and interprets real, hypothetical or formal situations that require the use of mathematical thinking. Formulates and solves problems by applying different approaches. Argues the solution obtained from a problem with numerical, graphical or analytical methods.</t>
    </r>
  </si>
  <si>
    <r>
      <rPr>
        <b/>
        <sz val="11"/>
        <color theme="1"/>
        <rFont val="Calibri"/>
        <family val="2"/>
        <scheme val="minor"/>
      </rPr>
      <t xml:space="preserve">Knows and understands basic financial aspects. </t>
    </r>
    <r>
      <rPr>
        <sz val="11"/>
        <color theme="1"/>
        <rFont val="Calibri"/>
        <family val="2"/>
        <scheme val="minor"/>
      </rPr>
      <t>Manages his/her resources intelligently and responsibly. Sets goals and makes the most of your resources. Makes decisions about its resources that generate present well-being, opportunities and risk management in the future.</t>
    </r>
  </si>
  <si>
    <r>
      <rPr>
        <b/>
        <sz val="11"/>
        <color theme="1"/>
        <rFont val="Calibri"/>
        <family val="2"/>
        <scheme val="minor"/>
      </rPr>
      <t xml:space="preserve">Regulate his/her emotions and takes care of his/her health. </t>
    </r>
    <r>
      <rPr>
        <sz val="11"/>
        <color theme="1"/>
        <rFont val="Calibri"/>
        <family val="2"/>
        <scheme val="minor"/>
      </rPr>
      <t>He is self-conscious and determined, cultivates healthy interpersonal relationships, has the capacity to face adversity to continue acting effectively, taking care of his/her  physical and mental health, exercising self-control, recognizing the need to request support, and has the capacity to build a life project with personal goals.</t>
    </r>
  </si>
  <si>
    <t>Core Skills Description: Collaboration and communication </t>
  </si>
  <si>
    <t>Student Profile</t>
  </si>
  <si>
    <t>Fostering effective communication (orally, and in writing)</t>
  </si>
  <si>
    <t>Actively listening to and engaging with others in diverse and multi-lingual environments and understanding verbal and non-verbal communication</t>
  </si>
  <si>
    <t>Developing the ability to work in diverse international teams, including learning from and contributing to the learning of others, assuming shared responsibility, cooperating, leading, delegating and compromising to produce new and innovative ideas and solutions</t>
  </si>
  <si>
    <t>Core Skills Description: Creativity and Imagination</t>
  </si>
  <si>
    <t>Promoting economic and social entrepreneurialism</t>
  </si>
  <si>
    <t>Imagining and pursuing novel ideas, judging value</t>
  </si>
  <si>
    <t>Developing innovation and curiosity</t>
  </si>
  <si>
    <t>Core Skills Description: Citizenship</t>
  </si>
  <si>
    <t>Developing active, globally aware citizens who have the skills, knowledge and motivation to address issues of human and environmental sustainability and work towards a fairer world in a spirit of mutual respect and open dialogue;</t>
  </si>
  <si>
    <t>Developing an understanding of what it means to be a citizen of their own country and their own country’s values</t>
  </si>
  <si>
    <t>Core Skills Description: Digital Literacy</t>
  </si>
  <si>
    <t>Developing the skills to discover, acquire and communicate knowledge and information in a globalised economy</t>
  </si>
  <si>
    <t>Using technology to reinforce, extend and deepen learning through international collaboration</t>
  </si>
  <si>
    <t>Core Skills Description: Student Leadership</t>
  </si>
  <si>
    <t>Recognising the importance of honesty and empathy</t>
  </si>
  <si>
    <t>Recognising others’ needs and safety</t>
  </si>
  <si>
    <t>Fostering perseverance, resilience and self-confidence</t>
  </si>
  <si>
    <t>Exploring leadership, self-regulation and responsibility, personal health and wellbeing</t>
  </si>
  <si>
    <t>Career and life skills</t>
  </si>
  <si>
    <t>Learning to learn and life-long learning</t>
  </si>
  <si>
    <t>Critical Thinking</t>
  </si>
  <si>
    <t>Collaboration and Communication</t>
  </si>
  <si>
    <t>Creativity</t>
  </si>
  <si>
    <t>Citizenship</t>
  </si>
  <si>
    <t>Digital Literacy</t>
  </si>
  <si>
    <t>Student Leadership</t>
  </si>
  <si>
    <t>Puntos</t>
  </si>
  <si>
    <t>2016 (2018)</t>
  </si>
  <si>
    <t>Grduate profile item 1</t>
  </si>
  <si>
    <t>Grduate profile item 2</t>
  </si>
  <si>
    <t>Grduate profile item 3</t>
  </si>
  <si>
    <t>Graduate Profile Item</t>
  </si>
  <si>
    <t>Critical Thinking and Problem Solving</t>
  </si>
  <si>
    <t>Creativity and Imagination</t>
  </si>
  <si>
    <t>Student Leadership and personal development</t>
  </si>
  <si>
    <t>Overall Weighted value</t>
  </si>
  <si>
    <t>Implementation of the 2012 upper secondary school curriculum in Mexico: a 21st-century framework enquiry</t>
  </si>
  <si>
    <t>Implementación del currículo 2012 de la escuela media superior en México: Una investigación con el marco de habilidades del siglo XXI</t>
  </si>
  <si>
    <t>Implementação do currículo do ensino médio de 2012 no México: uma investigação com a estrutura de habilidades do século XXI</t>
  </si>
  <si>
    <t>Jimena Hernández-Fernández</t>
  </si>
  <si>
    <t>Centro de Investigación y Docencia Económicas</t>
  </si>
  <si>
    <t>Programa Interdisciplinario sobre Política y Prácticas Educativas</t>
  </si>
  <si>
    <t>Ciudad de México, México</t>
  </si>
  <si>
    <t>jimena.hernandez@cide.edu</t>
  </si>
  <si>
    <t>https://orcid.org/0000-0002-7301-2649</t>
  </si>
  <si>
    <t>Material complementario</t>
  </si>
  <si>
    <t xml:space="preserve">Revista Electrónica Educare (Educare Electronic Journal)    </t>
  </si>
  <si>
    <t>EISSN: 1409-4258 Vol. 26(1) ENERO-ABRIL, 2022: 1-21   </t>
  </si>
  <si>
    <t>educare@una.ac.cr</t>
  </si>
  <si>
    <t>http://www.una.ac.cr/index.php/educare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</si>
</sst>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2"/>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i/>
      <sz val="11"/>
      <color theme="1"/>
      <name val="Calibri"/>
      <family val="2"/>
      <scheme val="minor"/>
    </font>
    <font>
      <u/>
      <sz val="11"/>
      <color theme="10"/>
      <name val="Calibri"/>
      <family val="2"/>
      <scheme val="minor"/>
    </font>
    <font>
      <u/>
      <sz val="11"/>
      <color theme="11"/>
      <name val="Calibri"/>
      <family val="2"/>
      <scheme val="minor"/>
    </font>
    <font>
      <sz val="10"/>
      <color theme="1"/>
      <name val="Times New Roman"/>
      <family val="1"/>
    </font>
    <font>
      <sz val="10"/>
      <color rgb="FF000000"/>
      <name val="Times New Roman"/>
      <family val="1"/>
    </font>
    <font>
      <sz val="12"/>
      <color theme="1"/>
      <name val="Myriad Pro"/>
    </font>
    <font>
      <sz val="11"/>
      <color theme="1"/>
      <name val="MyriadPro-Regular"/>
    </font>
    <font>
      <b/>
      <sz val="16"/>
      <color rgb="FF591800"/>
      <name val="MyriadPro-Regular"/>
    </font>
    <font>
      <b/>
      <i/>
      <sz val="12"/>
      <color theme="1"/>
      <name val="MyriadPro-Regular"/>
    </font>
    <font>
      <sz val="12"/>
      <color theme="1"/>
      <name val="MyriadPro-Regular"/>
    </font>
    <font>
      <sz val="12"/>
      <color rgb="FF1A15E5"/>
      <name val="MyriadPro-Regular"/>
    </font>
    <font>
      <u/>
      <sz val="12"/>
      <color theme="10"/>
      <name val="MyriadPro-Regular"/>
    </font>
    <font>
      <sz val="12"/>
      <color rgb="FF591800"/>
      <name val="Myriad Pro"/>
    </font>
    <font>
      <b/>
      <sz val="8"/>
      <color rgb="FFF29100"/>
      <name val="Myriad Pro"/>
    </font>
    <font>
      <b/>
      <sz val="12"/>
      <color rgb="FFF29100"/>
      <name val="Myriad Pro"/>
    </font>
  </fonts>
  <fills count="22">
    <fill>
      <patternFill patternType="none"/>
    </fill>
    <fill>
      <patternFill patternType="gray125"/>
    </fill>
    <fill>
      <patternFill patternType="solid">
        <fgColor theme="4"/>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BD80C2"/>
        <bgColor indexed="64"/>
      </patternFill>
    </fill>
    <fill>
      <patternFill patternType="solid">
        <fgColor rgb="FFD8B3E9"/>
        <bgColor indexed="64"/>
      </patternFill>
    </fill>
    <fill>
      <patternFill patternType="solid">
        <fgColor rgb="FFF8EDFD"/>
        <bgColor indexed="64"/>
      </patternFill>
    </fill>
    <fill>
      <patternFill patternType="solid">
        <fgColor rgb="FFD0CECE"/>
        <bgColor indexed="64"/>
      </patternFill>
    </fill>
    <fill>
      <patternFill patternType="solid">
        <fgColor rgb="FFFFFFFF"/>
        <bgColor indexed="64"/>
      </patternFill>
    </fill>
    <fill>
      <patternFill patternType="solid">
        <fgColor rgb="FFFBAA77"/>
        <bgColor indexed="64"/>
      </patternFill>
    </fill>
    <fill>
      <patternFill patternType="solid">
        <fgColor rgb="FF63BE7B"/>
        <bgColor indexed="64"/>
      </patternFill>
    </fill>
    <fill>
      <patternFill patternType="solid">
        <fgColor rgb="FFFDCA7D"/>
        <bgColor indexed="64"/>
      </patternFill>
    </fill>
    <fill>
      <patternFill patternType="solid">
        <fgColor rgb="FFF8696B"/>
        <bgColor indexed="64"/>
      </patternFill>
    </fill>
    <fill>
      <patternFill patternType="solid">
        <fgColor rgb="FFB1D580"/>
        <bgColor indexed="64"/>
      </patternFill>
    </fill>
    <fill>
      <patternFill patternType="solid">
        <fgColor rgb="FFFFEB84"/>
        <bgColor indexed="64"/>
      </patternFill>
    </fill>
    <fill>
      <patternFill patternType="solid">
        <fgColor rgb="FFF98971"/>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4">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cellStyleXfs>
  <cellXfs count="69">
    <xf numFmtId="0" fontId="0" fillId="0" borderId="0" xfId="0"/>
    <xf numFmtId="0" fontId="0" fillId="0" borderId="0" xfId="0" applyAlignment="1">
      <alignment horizontal="center" vertical="top" wrapText="1"/>
    </xf>
    <xf numFmtId="0" fontId="0" fillId="0" borderId="0" xfId="0" applyAlignment="1">
      <alignment horizontal="center" vertical="center" wrapText="1"/>
    </xf>
    <xf numFmtId="0" fontId="0" fillId="0" borderId="0" xfId="0" applyAlignment="1">
      <alignment horizontal="center" vertical="center"/>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0" fillId="8" borderId="1" xfId="0" applyFill="1" applyBorder="1" applyAlignment="1">
      <alignment horizontal="left" vertical="top" wrapText="1"/>
    </xf>
    <xf numFmtId="0" fontId="0" fillId="8" borderId="3" xfId="0" applyFill="1" applyBorder="1" applyAlignment="1">
      <alignment horizontal="left" vertical="top" wrapText="1"/>
    </xf>
    <xf numFmtId="0" fontId="0" fillId="8" borderId="3" xfId="0" applyFill="1" applyBorder="1" applyAlignment="1">
      <alignment vertical="top" wrapText="1"/>
    </xf>
    <xf numFmtId="0" fontId="0" fillId="8" borderId="3" xfId="0" applyFill="1" applyBorder="1" applyAlignment="1">
      <alignment wrapText="1"/>
    </xf>
    <xf numFmtId="0" fontId="0" fillId="0" borderId="1" xfId="0" applyBorder="1"/>
    <xf numFmtId="0" fontId="0" fillId="6" borderId="1" xfId="0" applyFill="1" applyBorder="1"/>
    <xf numFmtId="0" fontId="0" fillId="0" borderId="0" xfId="0" applyFont="1"/>
    <xf numFmtId="0" fontId="0" fillId="0" borderId="0" xfId="0" applyFill="1" applyBorder="1" applyAlignment="1">
      <alignment horizontal="center" vertical="center" textRotation="90"/>
    </xf>
    <xf numFmtId="0" fontId="0" fillId="0" borderId="0" xfId="0" applyFill="1" applyBorder="1"/>
    <xf numFmtId="0" fontId="0" fillId="0" borderId="0" xfId="0" applyFill="1"/>
    <xf numFmtId="0" fontId="0" fillId="6" borderId="5" xfId="0" applyFill="1" applyBorder="1" applyAlignment="1">
      <alignment wrapText="1"/>
    </xf>
    <xf numFmtId="0" fontId="0" fillId="6" borderId="5" xfId="0" applyFill="1" applyBorder="1"/>
    <xf numFmtId="0" fontId="0" fillId="0" borderId="0" xfId="0" applyFill="1" applyBorder="1" applyAlignment="1">
      <alignment wrapText="1"/>
    </xf>
    <xf numFmtId="0" fontId="0" fillId="0" borderId="1" xfId="0" applyBorder="1" applyAlignment="1">
      <alignment wrapText="1"/>
    </xf>
    <xf numFmtId="0" fontId="0" fillId="10" borderId="1" xfId="0" applyFill="1" applyBorder="1"/>
    <xf numFmtId="0" fontId="0" fillId="10" borderId="5" xfId="0" applyFill="1" applyBorder="1"/>
    <xf numFmtId="0" fontId="3" fillId="2" borderId="1" xfId="0" applyFont="1" applyFill="1" applyBorder="1" applyAlignment="1">
      <alignment horizontal="center" vertical="top" wrapText="1"/>
    </xf>
    <xf numFmtId="0" fontId="5" fillId="0" borderId="1" xfId="0" applyFont="1" applyBorder="1" applyAlignment="1">
      <alignment horizontal="center" vertical="top" wrapText="1"/>
    </xf>
    <xf numFmtId="0" fontId="0" fillId="0" borderId="1" xfId="0" applyBorder="1" applyAlignment="1">
      <alignment horizontal="center" vertical="top" wrapText="1"/>
    </xf>
    <xf numFmtId="0" fontId="0" fillId="11" borderId="1" xfId="0" applyFill="1" applyBorder="1" applyAlignment="1">
      <alignment horizontal="left" vertical="top" wrapText="1"/>
    </xf>
    <xf numFmtId="0" fontId="8" fillId="12" borderId="10" xfId="0" applyFont="1" applyFill="1" applyBorder="1" applyAlignment="1">
      <alignment vertical="center" wrapText="1"/>
    </xf>
    <xf numFmtId="0" fontId="8" fillId="12" borderId="11" xfId="0" applyFont="1" applyFill="1" applyBorder="1" applyAlignment="1">
      <alignment horizontal="center" vertical="center" wrapText="1"/>
    </xf>
    <xf numFmtId="0" fontId="8" fillId="12" borderId="12" xfId="0" applyFont="1" applyFill="1" applyBorder="1" applyAlignment="1">
      <alignment horizontal="center" vertical="center" wrapText="1"/>
    </xf>
    <xf numFmtId="0" fontId="9" fillId="13" borderId="13" xfId="0" applyFont="1" applyFill="1" applyBorder="1" applyAlignment="1">
      <alignment horizontal="center" vertical="center" wrapText="1"/>
    </xf>
    <xf numFmtId="0" fontId="9" fillId="14" borderId="14" xfId="0" applyFont="1" applyFill="1" applyBorder="1" applyAlignment="1">
      <alignment horizontal="center" vertical="center" wrapText="1"/>
    </xf>
    <xf numFmtId="0" fontId="9" fillId="15" borderId="14" xfId="0" applyFont="1" applyFill="1" applyBorder="1" applyAlignment="1">
      <alignment horizontal="center" vertical="center" wrapText="1"/>
    </xf>
    <xf numFmtId="0" fontId="9" fillId="16" borderId="14" xfId="0" applyFont="1" applyFill="1" applyBorder="1" applyAlignment="1">
      <alignment horizontal="center" vertical="center" wrapText="1"/>
    </xf>
    <xf numFmtId="0" fontId="9" fillId="17" borderId="14" xfId="0" applyFont="1" applyFill="1" applyBorder="1" applyAlignment="1">
      <alignment horizontal="center" vertical="center" wrapText="1"/>
    </xf>
    <xf numFmtId="0" fontId="9" fillId="18" borderId="14" xfId="0" applyFont="1" applyFill="1" applyBorder="1" applyAlignment="1">
      <alignment horizontal="center" vertical="center" wrapText="1"/>
    </xf>
    <xf numFmtId="0" fontId="9" fillId="19" borderId="14" xfId="0" applyFont="1" applyFill="1" applyBorder="1" applyAlignment="1">
      <alignment horizontal="center" vertical="center" wrapText="1"/>
    </xf>
    <xf numFmtId="0" fontId="9" fillId="20" borderId="14" xfId="0" applyFont="1" applyFill="1" applyBorder="1" applyAlignment="1">
      <alignment horizontal="center" vertical="center" wrapText="1"/>
    </xf>
    <xf numFmtId="1" fontId="0" fillId="0" borderId="1" xfId="0" applyNumberFormat="1" applyBorder="1" applyAlignment="1">
      <alignment horizontal="center" vertical="top" wrapText="1"/>
    </xf>
    <xf numFmtId="0" fontId="0" fillId="7" borderId="1" xfId="0" applyFill="1" applyBorder="1" applyAlignment="1">
      <alignment horizontal="center" vertical="center" textRotation="90"/>
    </xf>
    <xf numFmtId="0" fontId="0" fillId="6" borderId="1" xfId="0" applyFill="1" applyBorder="1" applyAlignment="1">
      <alignment horizontal="center" vertical="center" textRotation="90"/>
    </xf>
    <xf numFmtId="0" fontId="0" fillId="8" borderId="1" xfId="0" applyFill="1" applyBorder="1" applyAlignment="1">
      <alignment horizontal="center" vertical="top" wrapText="1"/>
    </xf>
    <xf numFmtId="0" fontId="4" fillId="8" borderId="1" xfId="0" applyFont="1" applyFill="1" applyBorder="1" applyAlignment="1">
      <alignment horizontal="center" vertical="top" wrapText="1"/>
    </xf>
    <xf numFmtId="0" fontId="0" fillId="6" borderId="2" xfId="0" applyFill="1" applyBorder="1" applyAlignment="1">
      <alignment horizontal="center" vertical="center" textRotation="90"/>
    </xf>
    <xf numFmtId="0" fontId="0" fillId="6" borderId="0" xfId="0" applyFill="1" applyBorder="1" applyAlignment="1">
      <alignment horizontal="center" vertical="center" textRotation="90"/>
    </xf>
    <xf numFmtId="0" fontId="0" fillId="7" borderId="8" xfId="0" applyFill="1" applyBorder="1" applyAlignment="1">
      <alignment horizontal="center" vertical="center" textRotation="90"/>
    </xf>
    <xf numFmtId="0" fontId="0" fillId="7" borderId="9" xfId="0" applyFill="1" applyBorder="1" applyAlignment="1">
      <alignment horizontal="center" vertical="center" textRotation="90"/>
    </xf>
    <xf numFmtId="0" fontId="4" fillId="8" borderId="4" xfId="0" applyFont="1" applyFill="1" applyBorder="1" applyAlignment="1">
      <alignment horizontal="center" vertical="top" wrapText="1"/>
    </xf>
    <xf numFmtId="0" fontId="4" fillId="8" borderId="0" xfId="0" applyFont="1" applyFill="1" applyBorder="1" applyAlignment="1">
      <alignment horizontal="center" vertical="top" wrapText="1"/>
    </xf>
    <xf numFmtId="0" fontId="0" fillId="8" borderId="4" xfId="0" applyFont="1" applyFill="1" applyBorder="1" applyAlignment="1">
      <alignment horizontal="center" vertical="top" wrapText="1"/>
    </xf>
    <xf numFmtId="0" fontId="0" fillId="8" borderId="0" xfId="0" applyFont="1" applyFill="1" applyBorder="1" applyAlignment="1">
      <alignment horizontal="center" vertical="top" wrapText="1"/>
    </xf>
    <xf numFmtId="0" fontId="0" fillId="8" borderId="1" xfId="0" applyFont="1" applyFill="1" applyBorder="1" applyAlignment="1">
      <alignment horizontal="center" vertical="top" wrapText="1"/>
    </xf>
    <xf numFmtId="0" fontId="0" fillId="9" borderId="5" xfId="0" applyFill="1" applyBorder="1" applyAlignment="1">
      <alignment horizontal="center" vertical="center" textRotation="90"/>
    </xf>
    <xf numFmtId="0" fontId="0" fillId="9" borderId="6" xfId="0" applyFill="1" applyBorder="1" applyAlignment="1">
      <alignment horizontal="center" vertical="center" textRotation="90"/>
    </xf>
    <xf numFmtId="0" fontId="0" fillId="9" borderId="7" xfId="0" applyFill="1" applyBorder="1" applyAlignment="1">
      <alignment horizontal="center" vertical="center" textRotation="90"/>
    </xf>
    <xf numFmtId="0" fontId="0" fillId="10" borderId="1" xfId="0" applyFill="1" applyBorder="1" applyAlignment="1">
      <alignment horizontal="center" vertical="center" textRotation="90"/>
    </xf>
    <xf numFmtId="0" fontId="0" fillId="9" borderId="1" xfId="0" applyFill="1" applyBorder="1" applyAlignment="1">
      <alignment horizontal="center" vertical="center" textRotation="90"/>
    </xf>
    <xf numFmtId="0" fontId="11" fillId="21" borderId="0" xfId="0" applyFont="1" applyFill="1"/>
    <xf numFmtId="0" fontId="0" fillId="21" borderId="0" xfId="0" applyFill="1"/>
    <xf numFmtId="0" fontId="17" fillId="21" borderId="0" xfId="0" applyFont="1" applyFill="1"/>
    <xf numFmtId="0" fontId="1" fillId="21" borderId="0" xfId="0" applyFont="1" applyFill="1"/>
    <xf numFmtId="0" fontId="19" fillId="21" borderId="0" xfId="0" applyFont="1" applyFill="1"/>
    <xf numFmtId="0" fontId="18" fillId="21" borderId="0" xfId="0" applyFont="1" applyFill="1"/>
    <xf numFmtId="0" fontId="12" fillId="21" borderId="0" xfId="0" applyFont="1" applyFill="1"/>
    <xf numFmtId="0" fontId="13" fillId="21" borderId="0" xfId="0" applyFont="1" applyFill="1"/>
    <xf numFmtId="0" fontId="14" fillId="21" borderId="0" xfId="0" applyFont="1" applyFill="1"/>
    <xf numFmtId="0" fontId="15" fillId="21" borderId="0" xfId="0" applyFont="1" applyFill="1"/>
    <xf numFmtId="0" fontId="16" fillId="21" borderId="0" xfId="13" applyFont="1" applyFill="1"/>
    <xf numFmtId="0" fontId="10" fillId="21" borderId="0" xfId="0" applyFont="1" applyFill="1"/>
  </cellXfs>
  <cellStyles count="14">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Normal" xfId="0" builtinId="0"/>
  </cellStyles>
  <dxfs count="0"/>
  <tableStyles count="0" defaultTableStyle="TableStyleMedium2" defaultPivotStyle="PivotStyleLight16"/>
  <colors>
    <mruColors>
      <color rgb="FFD8B3E9"/>
      <color rgb="FFEDD3F9"/>
      <color rgb="FFF8EDFD"/>
      <color rgb="FFBD80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una.ac.cr/index.php/educare" TargetMode="External"/><Relationship Id="rId1" Type="http://schemas.openxmlformats.org/officeDocument/2006/relationships/hyperlink" Target="https://orcid.org/0000-0002-7301-26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922AE-2128-6A47-8626-DDD229CC1511}">
  <dimension ref="A1:A20"/>
  <sheetViews>
    <sheetView tabSelected="1" topLeftCell="A2" workbookViewId="0">
      <selection activeCell="A6" sqref="A6"/>
    </sheetView>
  </sheetViews>
  <sheetFormatPr baseColWidth="10" defaultRowHeight="15"/>
  <cols>
    <col min="1" max="1" width="124.83203125" style="58" bestFit="1" customWidth="1"/>
    <col min="2" max="16384" width="10.83203125" style="58"/>
  </cols>
  <sheetData>
    <row r="1" spans="1:1">
      <c r="A1" s="57"/>
    </row>
    <row r="2" spans="1:1" ht="16">
      <c r="A2" s="59" t="s">
        <v>166</v>
      </c>
    </row>
    <row r="3" spans="1:1" ht="16">
      <c r="A3" s="60" t="s">
        <v>167</v>
      </c>
    </row>
    <row r="4" spans="1:1" ht="16">
      <c r="A4" s="61" t="s">
        <v>169</v>
      </c>
    </row>
    <row r="5" spans="1:1" ht="16">
      <c r="A5" s="61" t="s">
        <v>168</v>
      </c>
    </row>
    <row r="6" spans="1:1" ht="39" customHeight="1">
      <c r="A6" s="62"/>
    </row>
    <row r="7" spans="1:1" ht="23">
      <c r="A7" s="63" t="s">
        <v>156</v>
      </c>
    </row>
    <row r="8" spans="1:1">
      <c r="A8" s="57"/>
    </row>
    <row r="9" spans="1:1" ht="16">
      <c r="A9" s="64" t="s">
        <v>157</v>
      </c>
    </row>
    <row r="10" spans="1:1">
      <c r="A10" s="57"/>
    </row>
    <row r="11" spans="1:1" ht="16">
      <c r="A11" s="64" t="s">
        <v>158</v>
      </c>
    </row>
    <row r="12" spans="1:1">
      <c r="A12" s="57"/>
    </row>
    <row r="13" spans="1:1" ht="16">
      <c r="A13" s="65" t="s">
        <v>159</v>
      </c>
    </row>
    <row r="14" spans="1:1" ht="16">
      <c r="A14" s="65" t="s">
        <v>160</v>
      </c>
    </row>
    <row r="15" spans="1:1" ht="16">
      <c r="A15" s="65" t="s">
        <v>161</v>
      </c>
    </row>
    <row r="16" spans="1:1" ht="16">
      <c r="A16" s="65" t="s">
        <v>162</v>
      </c>
    </row>
    <row r="17" spans="1:1" ht="16">
      <c r="A17" s="66" t="s">
        <v>163</v>
      </c>
    </row>
    <row r="18" spans="1:1" ht="16">
      <c r="A18" s="67" t="s">
        <v>164</v>
      </c>
    </row>
    <row r="19" spans="1:1" ht="16">
      <c r="A19" s="68"/>
    </row>
    <row r="20" spans="1:1" ht="16">
      <c r="A20" s="68" t="s">
        <v>165</v>
      </c>
    </row>
  </sheetData>
  <hyperlinks>
    <hyperlink ref="A18" r:id="rId1" xr:uid="{446C89EE-3313-284B-A459-34014654D850}"/>
    <hyperlink ref="A4" r:id="rId2" xr:uid="{339BEC23-9A4C-FD4F-94A4-1FE3989DF4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K15"/>
  <sheetViews>
    <sheetView workbookViewId="0">
      <selection activeCell="J21" sqref="J21"/>
    </sheetView>
  </sheetViews>
  <sheetFormatPr baseColWidth="10" defaultColWidth="11.5" defaultRowHeight="15"/>
  <sheetData>
    <row r="2" spans="2:11" ht="64">
      <c r="D2" t="s">
        <v>146</v>
      </c>
      <c r="E2" s="23" t="s">
        <v>140</v>
      </c>
      <c r="F2" s="23" t="s">
        <v>141</v>
      </c>
      <c r="G2" s="23" t="s">
        <v>142</v>
      </c>
      <c r="H2" s="23" t="s">
        <v>143</v>
      </c>
      <c r="I2" s="23" t="s">
        <v>144</v>
      </c>
      <c r="J2" s="23" t="s">
        <v>145</v>
      </c>
      <c r="K2" s="23" t="s">
        <v>7</v>
      </c>
    </row>
    <row r="3" spans="2:11">
      <c r="B3" t="s">
        <v>147</v>
      </c>
      <c r="C3" t="s">
        <v>19</v>
      </c>
      <c r="D3">
        <v>12</v>
      </c>
      <c r="E3">
        <f>(Complete!D18*$D$4)/$D$3</f>
        <v>145.66666666666666</v>
      </c>
      <c r="F3">
        <f>(Complete!E18*$D$4)/$D$3</f>
        <v>120.33333333333333</v>
      </c>
      <c r="G3">
        <f>(Complete!F18*$D$4)/$D$3</f>
        <v>158.33333333333334</v>
      </c>
      <c r="H3">
        <f>(Complete!G18*$D$4)/$D$3</f>
        <v>104.5</v>
      </c>
      <c r="I3">
        <f>(Complete!H18*$D$4)/$D$3</f>
        <v>85.5</v>
      </c>
      <c r="J3">
        <f>(Complete!I18*$D$4)/$D$3</f>
        <v>101.33333333333333</v>
      </c>
      <c r="K3">
        <f>(Complete!J18*$D$4)/$D$3</f>
        <v>715.66666666666663</v>
      </c>
    </row>
    <row r="4" spans="2:11">
      <c r="C4" t="s">
        <v>7</v>
      </c>
      <c r="D4">
        <f t="shared" ref="D4:K4" si="0">SUM(D3:D3)</f>
        <v>12</v>
      </c>
      <c r="E4">
        <f t="shared" si="0"/>
        <v>145.66666666666666</v>
      </c>
      <c r="F4">
        <f t="shared" si="0"/>
        <v>120.33333333333333</v>
      </c>
      <c r="G4">
        <f t="shared" si="0"/>
        <v>158.33333333333334</v>
      </c>
      <c r="H4">
        <f t="shared" si="0"/>
        <v>104.5</v>
      </c>
      <c r="I4">
        <f t="shared" si="0"/>
        <v>85.5</v>
      </c>
      <c r="J4">
        <f t="shared" si="0"/>
        <v>101.33333333333333</v>
      </c>
      <c r="K4">
        <f t="shared" si="0"/>
        <v>715.66666666666663</v>
      </c>
    </row>
    <row r="12" spans="2:11" ht="64">
      <c r="B12" s="11"/>
      <c r="C12" s="23" t="s">
        <v>140</v>
      </c>
      <c r="D12" s="23" t="s">
        <v>141</v>
      </c>
      <c r="E12" s="23" t="s">
        <v>142</v>
      </c>
      <c r="F12" s="23" t="s">
        <v>143</v>
      </c>
      <c r="G12" s="23" t="s">
        <v>144</v>
      </c>
      <c r="H12" s="23" t="s">
        <v>145</v>
      </c>
      <c r="I12" s="23" t="s">
        <v>7</v>
      </c>
    </row>
    <row r="13" spans="2:11">
      <c r="B13" s="11" t="s">
        <v>148</v>
      </c>
      <c r="C13" s="11">
        <v>1</v>
      </c>
      <c r="D13" s="11">
        <v>2</v>
      </c>
      <c r="E13" s="11">
        <v>3</v>
      </c>
      <c r="F13" s="11">
        <v>4</v>
      </c>
      <c r="G13" s="11">
        <v>5</v>
      </c>
      <c r="H13" s="11">
        <v>2</v>
      </c>
      <c r="I13" s="11">
        <v>3</v>
      </c>
    </row>
    <row r="14" spans="2:11">
      <c r="B14" s="11" t="s">
        <v>149</v>
      </c>
      <c r="C14" s="11">
        <v>2</v>
      </c>
      <c r="D14" s="11">
        <v>1</v>
      </c>
      <c r="E14" s="11">
        <v>4</v>
      </c>
      <c r="F14" s="11">
        <v>3</v>
      </c>
      <c r="G14" s="11">
        <v>2</v>
      </c>
      <c r="H14" s="11">
        <v>1</v>
      </c>
      <c r="I14" s="11">
        <v>4</v>
      </c>
    </row>
    <row r="15" spans="2:11">
      <c r="B15" s="11" t="s">
        <v>150</v>
      </c>
      <c r="C15" s="11">
        <v>3</v>
      </c>
      <c r="D15" s="11">
        <v>4</v>
      </c>
      <c r="E15" s="11">
        <v>1</v>
      </c>
      <c r="F15" s="11">
        <v>2</v>
      </c>
      <c r="G15" s="11">
        <v>3</v>
      </c>
      <c r="H15" s="11">
        <v>4</v>
      </c>
      <c r="I15" s="11">
        <v>1</v>
      </c>
    </row>
  </sheetData>
  <sheetProtection sheet="1" objects="1" scenarios="1"/>
  <conditionalFormatting sqref="E4:J4">
    <cfRule type="colorScale" priority="3">
      <colorScale>
        <cfvo type="min"/>
        <cfvo type="percentile" val="50"/>
        <cfvo type="max"/>
        <color rgb="FFF8696B"/>
        <color rgb="FFFFEB84"/>
        <color rgb="FF63BE7B"/>
      </colorScale>
    </cfRule>
  </conditionalFormatting>
  <conditionalFormatting sqref="C13:I15">
    <cfRule type="colorScale" priority="1">
      <colorScale>
        <cfvo type="min"/>
        <cfvo type="percentile" val="50"/>
        <cfvo type="max"/>
        <color rgb="FFF8696B"/>
        <color rgb="FFFFEB84"/>
        <color rgb="FF63BE7B"/>
      </colorScale>
    </cfRule>
  </conditionalFormatting>
  <conditionalFormatting sqref="E3:J3">
    <cfRule type="colorScale" priority="11">
      <colorScale>
        <cfvo type="min"/>
        <cfvo type="percentile" val="50"/>
        <cfvo type="max"/>
        <color rgb="FFF8696B"/>
        <color rgb="FFFFEB84"/>
        <color rgb="FF63BE7B"/>
      </colorScale>
    </cfRule>
  </conditionalFormatting>
  <conditionalFormatting sqref="K3">
    <cfRule type="colorScale" priority="12">
      <colorScale>
        <cfvo type="min"/>
        <cfvo type="percentile" val="50"/>
        <cfvo type="max"/>
        <color rgb="FFF8696B"/>
        <color rgb="FFFFEB84"/>
        <color rgb="FF63BE7B"/>
      </colorScale>
    </cfRule>
  </conditionalFormatting>
  <conditionalFormatting sqref="E3:J4">
    <cfRule type="colorScale" priority="13">
      <colorScale>
        <cfvo type="min"/>
        <cfvo type="percentile" val="50"/>
        <cfvo type="max"/>
        <color rgb="FF63BE7B"/>
        <color rgb="FFFFEB84"/>
        <color rgb="FFF8696B"/>
      </colorScale>
    </cfRule>
  </conditionalFormatting>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8"/>
  <sheetViews>
    <sheetView topLeftCell="A5" workbookViewId="0">
      <selection activeCell="G96" sqref="G96"/>
    </sheetView>
  </sheetViews>
  <sheetFormatPr baseColWidth="10" defaultColWidth="11.5" defaultRowHeight="15"/>
  <cols>
    <col min="3" max="3" width="42.6640625" customWidth="1"/>
    <col min="4" max="6" width="32.6640625" customWidth="1"/>
    <col min="7" max="7" width="12.6640625" customWidth="1"/>
  </cols>
  <sheetData>
    <row r="1" spans="1:7">
      <c r="A1" t="s">
        <v>0</v>
      </c>
    </row>
    <row r="4" spans="1:7" ht="48">
      <c r="A4" s="6" t="s">
        <v>1</v>
      </c>
      <c r="B4" s="6" t="s">
        <v>2</v>
      </c>
      <c r="C4" s="6" t="s">
        <v>3</v>
      </c>
      <c r="D4" s="4" t="s">
        <v>4</v>
      </c>
      <c r="E4" s="4" t="s">
        <v>5</v>
      </c>
      <c r="F4" s="4" t="s">
        <v>6</v>
      </c>
      <c r="G4" s="5" t="s">
        <v>7</v>
      </c>
    </row>
    <row r="5" spans="1:7" ht="80">
      <c r="A5" s="40">
        <v>2011</v>
      </c>
      <c r="B5" s="39" t="s">
        <v>8</v>
      </c>
      <c r="C5" s="8" t="s">
        <v>9</v>
      </c>
      <c r="D5" s="20"/>
      <c r="E5" s="11"/>
      <c r="F5" s="11"/>
      <c r="G5" s="12">
        <f>D5+E5+F5</f>
        <v>0</v>
      </c>
    </row>
    <row r="6" spans="1:7" ht="105.75" customHeight="1">
      <c r="A6" s="40"/>
      <c r="B6" s="39"/>
      <c r="C6" s="9" t="s">
        <v>10</v>
      </c>
      <c r="D6" s="11"/>
      <c r="E6" s="11"/>
      <c r="F6" s="11"/>
      <c r="G6" s="12">
        <f t="shared" ref="G6:G15" si="0">D6+E6+F6</f>
        <v>0</v>
      </c>
    </row>
    <row r="7" spans="1:7" ht="32">
      <c r="A7" s="40"/>
      <c r="B7" s="39"/>
      <c r="C7" s="9" t="s">
        <v>11</v>
      </c>
      <c r="D7" s="11"/>
      <c r="E7" s="11"/>
      <c r="F7" s="11"/>
      <c r="G7" s="12">
        <f t="shared" si="0"/>
        <v>0</v>
      </c>
    </row>
    <row r="8" spans="1:7" ht="60" customHeight="1">
      <c r="A8" s="40"/>
      <c r="B8" s="39"/>
      <c r="C8" s="9" t="s">
        <v>12</v>
      </c>
      <c r="D8" s="11"/>
      <c r="E8" s="11"/>
      <c r="F8" s="11"/>
      <c r="G8" s="12">
        <f t="shared" si="0"/>
        <v>0</v>
      </c>
    </row>
    <row r="9" spans="1:7" ht="60" customHeight="1">
      <c r="A9" s="40"/>
      <c r="B9" s="39"/>
      <c r="C9" s="9" t="s">
        <v>13</v>
      </c>
      <c r="D9" s="11"/>
      <c r="E9" s="11"/>
      <c r="F9" s="11"/>
      <c r="G9" s="12">
        <f t="shared" si="0"/>
        <v>0</v>
      </c>
    </row>
    <row r="10" spans="1:7" ht="48">
      <c r="A10" s="40"/>
      <c r="B10" s="39"/>
      <c r="C10" s="10" t="s">
        <v>14</v>
      </c>
      <c r="D10" s="20"/>
      <c r="E10" s="11"/>
      <c r="F10" s="11"/>
      <c r="G10" s="12">
        <f>D10+E10+F10</f>
        <v>0</v>
      </c>
    </row>
    <row r="11" spans="1:7" ht="93" customHeight="1">
      <c r="A11" s="40"/>
      <c r="B11" s="39"/>
      <c r="C11" s="9" t="s">
        <v>15</v>
      </c>
      <c r="D11" s="11"/>
      <c r="E11" s="11"/>
      <c r="F11" s="11"/>
      <c r="G11" s="12">
        <f t="shared" si="0"/>
        <v>0</v>
      </c>
    </row>
    <row r="12" spans="1:7" ht="50.25" customHeight="1">
      <c r="A12" s="40"/>
      <c r="B12" s="39"/>
      <c r="C12" s="9" t="s">
        <v>16</v>
      </c>
      <c r="D12" s="20"/>
      <c r="E12" s="11"/>
      <c r="F12" s="11"/>
      <c r="G12" s="12">
        <f t="shared" si="0"/>
        <v>0</v>
      </c>
    </row>
    <row r="13" spans="1:7" ht="43.5" customHeight="1">
      <c r="A13" s="40"/>
      <c r="B13" s="39"/>
      <c r="C13" s="9" t="s">
        <v>17</v>
      </c>
      <c r="D13" s="11"/>
      <c r="E13" s="11"/>
      <c r="F13" s="11"/>
      <c r="G13" s="12">
        <f t="shared" si="0"/>
        <v>0</v>
      </c>
    </row>
    <row r="14" spans="1:7" ht="48">
      <c r="A14" s="40"/>
      <c r="B14" s="39"/>
      <c r="C14" s="9" t="s">
        <v>18</v>
      </c>
      <c r="D14" s="11"/>
      <c r="E14" s="11"/>
      <c r="F14" s="11"/>
      <c r="G14" s="12">
        <f t="shared" si="0"/>
        <v>0</v>
      </c>
    </row>
    <row r="15" spans="1:7" ht="16">
      <c r="A15" s="40"/>
      <c r="B15" s="39"/>
      <c r="C15" s="17" t="s">
        <v>7</v>
      </c>
      <c r="D15" s="18">
        <f>SUM(D5:D14)</f>
        <v>0</v>
      </c>
      <c r="E15" s="18">
        <f t="shared" ref="E15:F15" si="1">SUM(E5:E14)</f>
        <v>0</v>
      </c>
      <c r="F15" s="18">
        <f t="shared" si="1"/>
        <v>0</v>
      </c>
      <c r="G15" s="12">
        <f t="shared" si="0"/>
        <v>0</v>
      </c>
    </row>
    <row r="16" spans="1:7" s="16" customFormat="1">
      <c r="A16" s="14"/>
      <c r="B16" s="14"/>
      <c r="C16" s="19"/>
      <c r="D16" s="15"/>
      <c r="E16" s="15"/>
      <c r="F16" s="15"/>
      <c r="G16" s="15"/>
    </row>
    <row r="17" spans="1:7" s="15" customFormat="1" ht="40.5" customHeight="1">
      <c r="A17" s="6" t="s">
        <v>1</v>
      </c>
      <c r="B17" s="6" t="s">
        <v>2</v>
      </c>
      <c r="C17" s="6" t="s">
        <v>3</v>
      </c>
      <c r="D17" s="4" t="s">
        <v>4</v>
      </c>
      <c r="E17" s="4" t="s">
        <v>5</v>
      </c>
      <c r="F17" s="4" t="s">
        <v>6</v>
      </c>
      <c r="G17" s="5" t="s">
        <v>7</v>
      </c>
    </row>
    <row r="18" spans="1:7" ht="18.75" customHeight="1">
      <c r="A18" s="43">
        <v>2007</v>
      </c>
      <c r="B18" s="45" t="s">
        <v>19</v>
      </c>
      <c r="C18" s="47" t="s">
        <v>20</v>
      </c>
      <c r="D18" s="48"/>
      <c r="E18" s="48"/>
      <c r="F18" s="48"/>
      <c r="G18" s="12">
        <f>G19+G26+G30</f>
        <v>0</v>
      </c>
    </row>
    <row r="19" spans="1:7" ht="18" customHeight="1">
      <c r="A19" s="44"/>
      <c r="B19" s="46"/>
      <c r="C19" s="49" t="s">
        <v>21</v>
      </c>
      <c r="D19" s="50"/>
      <c r="E19" s="50"/>
      <c r="F19" s="50"/>
      <c r="G19" s="18">
        <f>SUM(G20:G25)*33%</f>
        <v>0</v>
      </c>
    </row>
    <row r="20" spans="1:7" ht="32">
      <c r="A20" s="44"/>
      <c r="B20" s="46"/>
      <c r="C20" s="7" t="s">
        <v>22</v>
      </c>
      <c r="D20" s="11"/>
      <c r="E20" s="11"/>
      <c r="F20" s="11"/>
      <c r="G20" s="12">
        <f t="shared" ref="G20:G33" si="2">D20+E20+F20</f>
        <v>0</v>
      </c>
    </row>
    <row r="21" spans="1:7" ht="48">
      <c r="A21" s="44"/>
      <c r="B21" s="46"/>
      <c r="C21" s="7" t="s">
        <v>23</v>
      </c>
      <c r="D21" s="11"/>
      <c r="E21" s="11"/>
      <c r="F21" s="11"/>
      <c r="G21" s="12">
        <f t="shared" si="2"/>
        <v>0</v>
      </c>
    </row>
    <row r="22" spans="1:7" ht="48">
      <c r="A22" s="44"/>
      <c r="B22" s="46"/>
      <c r="C22" s="7" t="s">
        <v>24</v>
      </c>
      <c r="D22" s="11"/>
      <c r="E22" s="11"/>
      <c r="F22" s="11"/>
      <c r="G22" s="12">
        <f t="shared" si="2"/>
        <v>0</v>
      </c>
    </row>
    <row r="23" spans="1:7" ht="32">
      <c r="A23" s="44"/>
      <c r="B23" s="46"/>
      <c r="C23" s="7" t="s">
        <v>25</v>
      </c>
      <c r="D23" s="11"/>
      <c r="E23" s="11"/>
      <c r="F23" s="11"/>
      <c r="G23" s="12">
        <f t="shared" si="2"/>
        <v>0</v>
      </c>
    </row>
    <row r="24" spans="1:7" ht="32">
      <c r="A24" s="44"/>
      <c r="B24" s="46"/>
      <c r="C24" s="7" t="s">
        <v>26</v>
      </c>
      <c r="D24" s="11"/>
      <c r="E24" s="11"/>
      <c r="F24" s="11"/>
      <c r="G24" s="12">
        <f t="shared" si="2"/>
        <v>0</v>
      </c>
    </row>
    <row r="25" spans="1:7" ht="32">
      <c r="A25" s="44"/>
      <c r="B25" s="46"/>
      <c r="C25" s="7" t="s">
        <v>27</v>
      </c>
      <c r="D25" s="11"/>
      <c r="E25" s="11"/>
      <c r="F25" s="11"/>
      <c r="G25" s="12">
        <f t="shared" si="2"/>
        <v>0</v>
      </c>
    </row>
    <row r="26" spans="1:7" s="13" customFormat="1" ht="19.5" customHeight="1">
      <c r="A26" s="44"/>
      <c r="B26" s="46"/>
      <c r="C26" s="51" t="s">
        <v>28</v>
      </c>
      <c r="D26" s="51"/>
      <c r="E26" s="51"/>
      <c r="F26" s="51"/>
      <c r="G26" s="12">
        <f>SUM(G27:G29)*33%</f>
        <v>0</v>
      </c>
    </row>
    <row r="27" spans="1:7" ht="32">
      <c r="A27" s="44"/>
      <c r="B27" s="46"/>
      <c r="C27" s="7" t="s">
        <v>29</v>
      </c>
      <c r="D27" s="11"/>
      <c r="E27" s="11"/>
      <c r="F27" s="11"/>
      <c r="G27" s="12">
        <f t="shared" si="2"/>
        <v>0</v>
      </c>
    </row>
    <row r="28" spans="1:7" ht="64">
      <c r="A28" s="44"/>
      <c r="B28" s="46"/>
      <c r="C28" s="7" t="s">
        <v>30</v>
      </c>
      <c r="D28" s="11"/>
      <c r="E28" s="11"/>
      <c r="F28" s="11"/>
      <c r="G28" s="12">
        <f t="shared" si="2"/>
        <v>0</v>
      </c>
    </row>
    <row r="29" spans="1:7" ht="29.25" customHeight="1">
      <c r="A29" s="44"/>
      <c r="B29" s="46"/>
      <c r="C29" s="7" t="s">
        <v>31</v>
      </c>
      <c r="D29" s="11"/>
      <c r="E29" s="11"/>
      <c r="F29" s="11"/>
      <c r="G29" s="12">
        <f t="shared" si="2"/>
        <v>0</v>
      </c>
    </row>
    <row r="30" spans="1:7" s="13" customFormat="1">
      <c r="A30" s="44"/>
      <c r="B30" s="46"/>
      <c r="C30" s="51" t="s">
        <v>32</v>
      </c>
      <c r="D30" s="51"/>
      <c r="E30" s="51"/>
      <c r="F30" s="51"/>
      <c r="G30" s="12">
        <f>SUM(G31:G33)*33%</f>
        <v>0</v>
      </c>
    </row>
    <row r="31" spans="1:7" ht="32">
      <c r="A31" s="44"/>
      <c r="B31" s="46"/>
      <c r="C31" s="7" t="s">
        <v>33</v>
      </c>
      <c r="D31" s="11"/>
      <c r="E31" s="11"/>
      <c r="F31" s="11"/>
      <c r="G31" s="12">
        <f t="shared" si="2"/>
        <v>0</v>
      </c>
    </row>
    <row r="32" spans="1:7" ht="48">
      <c r="A32" s="44"/>
      <c r="B32" s="46"/>
      <c r="C32" s="7" t="s">
        <v>34</v>
      </c>
      <c r="D32" s="11"/>
      <c r="E32" s="11"/>
      <c r="F32" s="11"/>
      <c r="G32" s="12">
        <f t="shared" si="2"/>
        <v>0</v>
      </c>
    </row>
    <row r="33" spans="1:7" ht="32">
      <c r="A33" s="44"/>
      <c r="B33" s="46"/>
      <c r="C33" s="7" t="s">
        <v>35</v>
      </c>
      <c r="D33" s="11"/>
      <c r="E33" s="11"/>
      <c r="F33" s="11"/>
      <c r="G33" s="12">
        <f t="shared" si="2"/>
        <v>0</v>
      </c>
    </row>
    <row r="34" spans="1:7" ht="19">
      <c r="A34" s="44"/>
      <c r="B34" s="46"/>
      <c r="C34" s="42" t="s">
        <v>36</v>
      </c>
      <c r="D34" s="42"/>
      <c r="E34" s="42"/>
      <c r="F34" s="42"/>
      <c r="G34" s="12">
        <f>G35</f>
        <v>0</v>
      </c>
    </row>
    <row r="35" spans="1:7" ht="18" customHeight="1">
      <c r="A35" s="44"/>
      <c r="B35" s="46"/>
      <c r="C35" s="51" t="s">
        <v>37</v>
      </c>
      <c r="D35" s="51"/>
      <c r="E35" s="51"/>
      <c r="F35" s="51"/>
      <c r="G35" s="18">
        <f>SUM(G36:G40)</f>
        <v>0</v>
      </c>
    </row>
    <row r="36" spans="1:7" ht="32">
      <c r="A36" s="44"/>
      <c r="B36" s="46"/>
      <c r="C36" s="7" t="s">
        <v>38</v>
      </c>
      <c r="D36" s="11"/>
      <c r="E36" s="11"/>
      <c r="F36" s="11"/>
      <c r="G36" s="12">
        <f t="shared" ref="G36:G40" si="3">D36+E36+F36</f>
        <v>0</v>
      </c>
    </row>
    <row r="37" spans="1:7" ht="48">
      <c r="A37" s="44"/>
      <c r="B37" s="46"/>
      <c r="C37" s="7" t="s">
        <v>39</v>
      </c>
      <c r="D37" s="11"/>
      <c r="E37" s="11"/>
      <c r="F37" s="11"/>
      <c r="G37" s="12">
        <f t="shared" si="3"/>
        <v>0</v>
      </c>
    </row>
    <row r="38" spans="1:7" ht="32">
      <c r="A38" s="44"/>
      <c r="B38" s="46"/>
      <c r="C38" s="7" t="s">
        <v>40</v>
      </c>
      <c r="D38" s="11"/>
      <c r="E38" s="11"/>
      <c r="F38" s="11"/>
      <c r="G38" s="12">
        <f t="shared" si="3"/>
        <v>0</v>
      </c>
    </row>
    <row r="39" spans="1:7" ht="32">
      <c r="A39" s="44"/>
      <c r="B39" s="46"/>
      <c r="C39" s="7" t="s">
        <v>41</v>
      </c>
      <c r="D39" s="11"/>
      <c r="E39" s="11"/>
      <c r="F39" s="11"/>
      <c r="G39" s="12">
        <f t="shared" si="3"/>
        <v>0</v>
      </c>
    </row>
    <row r="40" spans="1:7" ht="48">
      <c r="A40" s="44"/>
      <c r="B40" s="46"/>
      <c r="C40" s="7" t="s">
        <v>42</v>
      </c>
      <c r="D40" s="11"/>
      <c r="E40" s="11"/>
      <c r="F40" s="11"/>
      <c r="G40" s="12">
        <f t="shared" si="3"/>
        <v>0</v>
      </c>
    </row>
    <row r="41" spans="1:7" ht="19">
      <c r="A41" s="44"/>
      <c r="B41" s="46"/>
      <c r="C41" s="42" t="s">
        <v>43</v>
      </c>
      <c r="D41" s="42"/>
      <c r="E41" s="42"/>
      <c r="F41" s="42"/>
      <c r="G41" s="18">
        <f>G42+G49</f>
        <v>0</v>
      </c>
    </row>
    <row r="42" spans="1:7" ht="30" customHeight="1">
      <c r="A42" s="44"/>
      <c r="B42" s="46"/>
      <c r="C42" s="41" t="s">
        <v>44</v>
      </c>
      <c r="D42" s="41"/>
      <c r="E42" s="41"/>
      <c r="F42" s="41"/>
      <c r="G42" s="12">
        <f>SUM(G43:G48)*50%</f>
        <v>0</v>
      </c>
    </row>
    <row r="43" spans="1:7" ht="48">
      <c r="A43" s="44"/>
      <c r="B43" s="46"/>
      <c r="C43" s="7" t="s">
        <v>45</v>
      </c>
      <c r="D43" s="11"/>
      <c r="E43" s="11"/>
      <c r="F43" s="11"/>
      <c r="G43" s="12">
        <f t="shared" ref="G43:G48" si="4">D43+E43+F43</f>
        <v>0</v>
      </c>
    </row>
    <row r="44" spans="1:7" ht="32">
      <c r="A44" s="44"/>
      <c r="B44" s="46"/>
      <c r="C44" s="7" t="s">
        <v>46</v>
      </c>
      <c r="D44" s="11"/>
      <c r="E44" s="11"/>
      <c r="F44" s="11"/>
      <c r="G44" s="12">
        <f t="shared" si="4"/>
        <v>0</v>
      </c>
    </row>
    <row r="45" spans="1:7" ht="32">
      <c r="A45" s="44"/>
      <c r="B45" s="46"/>
      <c r="C45" s="7" t="s">
        <v>47</v>
      </c>
      <c r="D45" s="11"/>
      <c r="E45" s="11"/>
      <c r="F45" s="11"/>
      <c r="G45" s="12">
        <f t="shared" si="4"/>
        <v>0</v>
      </c>
    </row>
    <row r="46" spans="1:7" ht="32">
      <c r="A46" s="44"/>
      <c r="B46" s="46"/>
      <c r="C46" s="7" t="s">
        <v>48</v>
      </c>
      <c r="D46" s="11"/>
      <c r="E46" s="11"/>
      <c r="F46" s="11"/>
      <c r="G46" s="12">
        <f t="shared" si="4"/>
        <v>0</v>
      </c>
    </row>
    <row r="47" spans="1:7" ht="48">
      <c r="A47" s="44"/>
      <c r="B47" s="46"/>
      <c r="C47" s="7" t="s">
        <v>49</v>
      </c>
      <c r="D47" s="11"/>
      <c r="E47" s="11"/>
      <c r="F47" s="11"/>
      <c r="G47" s="12">
        <f t="shared" si="4"/>
        <v>0</v>
      </c>
    </row>
    <row r="48" spans="1:7" ht="48">
      <c r="A48" s="44"/>
      <c r="B48" s="46"/>
      <c r="C48" s="7" t="s">
        <v>50</v>
      </c>
      <c r="D48" s="11"/>
      <c r="E48" s="11"/>
      <c r="F48" s="11"/>
      <c r="G48" s="12">
        <f t="shared" si="4"/>
        <v>0</v>
      </c>
    </row>
    <row r="49" spans="1:7" ht="37.5" customHeight="1">
      <c r="A49" s="44"/>
      <c r="B49" s="46"/>
      <c r="C49" s="41" t="s">
        <v>51</v>
      </c>
      <c r="D49" s="41"/>
      <c r="E49" s="41"/>
      <c r="F49" s="41"/>
      <c r="G49" s="18">
        <f>SUM(G50:G53)*50%</f>
        <v>0</v>
      </c>
    </row>
    <row r="50" spans="1:7" ht="48">
      <c r="A50" s="44"/>
      <c r="B50" s="46"/>
      <c r="C50" s="7" t="s">
        <v>52</v>
      </c>
      <c r="D50" s="11"/>
      <c r="E50" s="11"/>
      <c r="F50" s="11"/>
      <c r="G50" s="12">
        <f t="shared" ref="G50:G53" si="5">D50+E50+F50</f>
        <v>0</v>
      </c>
    </row>
    <row r="51" spans="1:7" ht="32">
      <c r="A51" s="44"/>
      <c r="B51" s="46"/>
      <c r="C51" s="7" t="s">
        <v>53</v>
      </c>
      <c r="D51" s="11"/>
      <c r="E51" s="11"/>
      <c r="F51" s="11"/>
      <c r="G51" s="12">
        <f t="shared" si="5"/>
        <v>0</v>
      </c>
    </row>
    <row r="52" spans="1:7" ht="64">
      <c r="A52" s="44"/>
      <c r="B52" s="46"/>
      <c r="C52" s="7" t="s">
        <v>54</v>
      </c>
      <c r="D52" s="11"/>
      <c r="E52" s="11"/>
      <c r="F52" s="11"/>
      <c r="G52" s="12">
        <f t="shared" si="5"/>
        <v>0</v>
      </c>
    </row>
    <row r="53" spans="1:7" ht="32">
      <c r="A53" s="44"/>
      <c r="B53" s="46"/>
      <c r="C53" s="7" t="s">
        <v>55</v>
      </c>
      <c r="D53" s="11"/>
      <c r="E53" s="11"/>
      <c r="F53" s="11"/>
      <c r="G53" s="12">
        <f t="shared" si="5"/>
        <v>0</v>
      </c>
    </row>
    <row r="54" spans="1:7" ht="19">
      <c r="A54" s="44"/>
      <c r="B54" s="46"/>
      <c r="C54" s="42" t="s">
        <v>56</v>
      </c>
      <c r="D54" s="42"/>
      <c r="E54" s="42"/>
      <c r="F54" s="42"/>
      <c r="G54" s="12">
        <f>G55</f>
        <v>0</v>
      </c>
    </row>
    <row r="55" spans="1:7" ht="30" customHeight="1">
      <c r="A55" s="44"/>
      <c r="B55" s="46"/>
      <c r="C55" s="41" t="s">
        <v>57</v>
      </c>
      <c r="D55" s="41"/>
      <c r="E55" s="41"/>
      <c r="F55" s="41"/>
      <c r="G55" s="18">
        <f>SUM(G56:G58)</f>
        <v>0</v>
      </c>
    </row>
    <row r="56" spans="1:7" ht="32">
      <c r="A56" s="44"/>
      <c r="B56" s="46"/>
      <c r="C56" s="7" t="s">
        <v>58</v>
      </c>
      <c r="D56" s="11"/>
      <c r="E56" s="11"/>
      <c r="F56" s="11"/>
      <c r="G56" s="12">
        <f t="shared" ref="G56:G58" si="6">D56+E56+F56</f>
        <v>0</v>
      </c>
    </row>
    <row r="57" spans="1:7" ht="64">
      <c r="A57" s="44"/>
      <c r="B57" s="46"/>
      <c r="C57" s="7" t="s">
        <v>59</v>
      </c>
      <c r="D57" s="11"/>
      <c r="E57" s="11"/>
      <c r="F57" s="11"/>
      <c r="G57" s="12">
        <f t="shared" si="6"/>
        <v>0</v>
      </c>
    </row>
    <row r="58" spans="1:7" ht="32">
      <c r="A58" s="44"/>
      <c r="B58" s="46"/>
      <c r="C58" s="7" t="s">
        <v>60</v>
      </c>
      <c r="D58" s="11"/>
      <c r="E58" s="11"/>
      <c r="F58" s="11"/>
      <c r="G58" s="12">
        <f t="shared" si="6"/>
        <v>0</v>
      </c>
    </row>
    <row r="59" spans="1:7" ht="19">
      <c r="A59" s="44"/>
      <c r="B59" s="46"/>
      <c r="C59" s="42" t="s">
        <v>61</v>
      </c>
      <c r="D59" s="42"/>
      <c r="E59" s="42"/>
      <c r="F59" s="42"/>
      <c r="G59" s="12">
        <f>G60</f>
        <v>0</v>
      </c>
    </row>
    <row r="60" spans="1:7" ht="30" customHeight="1">
      <c r="A60" s="44"/>
      <c r="B60" s="46"/>
      <c r="C60" s="41" t="s">
        <v>62</v>
      </c>
      <c r="D60" s="41"/>
      <c r="E60" s="41"/>
      <c r="F60" s="41"/>
      <c r="G60" s="18">
        <f>SUM(G61:G63)</f>
        <v>0</v>
      </c>
    </row>
    <row r="61" spans="1:7" ht="48">
      <c r="A61" s="44"/>
      <c r="B61" s="46"/>
      <c r="C61" s="7" t="s">
        <v>63</v>
      </c>
      <c r="D61" s="11"/>
      <c r="E61" s="11"/>
      <c r="F61" s="11"/>
      <c r="G61" s="12">
        <f t="shared" ref="G61:G79" si="7">D61+E61+F61</f>
        <v>0</v>
      </c>
    </row>
    <row r="62" spans="1:7" ht="32">
      <c r="A62" s="44"/>
      <c r="B62" s="46"/>
      <c r="C62" s="7" t="s">
        <v>64</v>
      </c>
      <c r="D62" s="11"/>
      <c r="E62" s="11"/>
      <c r="F62" s="11"/>
      <c r="G62" s="12">
        <f t="shared" si="7"/>
        <v>0</v>
      </c>
    </row>
    <row r="63" spans="1:7" ht="48">
      <c r="A63" s="44"/>
      <c r="B63" s="46"/>
      <c r="C63" s="7" t="s">
        <v>65</v>
      </c>
      <c r="D63" s="11"/>
      <c r="E63" s="11"/>
      <c r="F63" s="11"/>
      <c r="G63" s="12">
        <f t="shared" si="7"/>
        <v>0</v>
      </c>
    </row>
    <row r="64" spans="1:7" ht="19">
      <c r="A64" s="44"/>
      <c r="B64" s="46"/>
      <c r="C64" s="42" t="s">
        <v>66</v>
      </c>
      <c r="D64" s="42"/>
      <c r="E64" s="42"/>
      <c r="F64" s="42"/>
      <c r="G64" s="12">
        <f>G65+G72+G76</f>
        <v>0</v>
      </c>
    </row>
    <row r="65" spans="1:7" ht="15" customHeight="1">
      <c r="A65" s="44"/>
      <c r="B65" s="46"/>
      <c r="C65" s="41" t="s">
        <v>67</v>
      </c>
      <c r="D65" s="41"/>
      <c r="E65" s="41"/>
      <c r="F65" s="41"/>
      <c r="G65" s="12">
        <f>SUM(G66:G71)*33%</f>
        <v>0</v>
      </c>
    </row>
    <row r="66" spans="1:7" ht="32">
      <c r="A66" s="44"/>
      <c r="B66" s="46"/>
      <c r="C66" s="7" t="s">
        <v>68</v>
      </c>
      <c r="D66" s="11"/>
      <c r="E66" s="11"/>
      <c r="F66" s="11"/>
      <c r="G66" s="12">
        <f t="shared" si="7"/>
        <v>0</v>
      </c>
    </row>
    <row r="67" spans="1:7" ht="32">
      <c r="A67" s="44"/>
      <c r="B67" s="46"/>
      <c r="C67" s="7" t="s">
        <v>69</v>
      </c>
      <c r="D67" s="11"/>
      <c r="E67" s="11"/>
      <c r="F67" s="11"/>
      <c r="G67" s="12">
        <f t="shared" si="7"/>
        <v>0</v>
      </c>
    </row>
    <row r="68" spans="1:7" ht="64">
      <c r="A68" s="44"/>
      <c r="B68" s="46"/>
      <c r="C68" s="7" t="s">
        <v>70</v>
      </c>
      <c r="D68" s="11"/>
      <c r="E68" s="11"/>
      <c r="F68" s="11"/>
      <c r="G68" s="12">
        <f t="shared" si="7"/>
        <v>0</v>
      </c>
    </row>
    <row r="69" spans="1:7" ht="32">
      <c r="A69" s="44"/>
      <c r="B69" s="46"/>
      <c r="C69" s="7" t="s">
        <v>71</v>
      </c>
      <c r="D69" s="11"/>
      <c r="E69" s="11"/>
      <c r="F69" s="11"/>
      <c r="G69" s="12">
        <f t="shared" si="7"/>
        <v>0</v>
      </c>
    </row>
    <row r="70" spans="1:7" ht="32">
      <c r="A70" s="44"/>
      <c r="B70" s="46"/>
      <c r="C70" s="7" t="s">
        <v>72</v>
      </c>
      <c r="D70" s="11"/>
      <c r="E70" s="11"/>
      <c r="F70" s="11"/>
      <c r="G70" s="12">
        <f t="shared" si="7"/>
        <v>0</v>
      </c>
    </row>
    <row r="71" spans="1:7" ht="48">
      <c r="A71" s="44"/>
      <c r="B71" s="46"/>
      <c r="C71" s="7" t="s">
        <v>73</v>
      </c>
      <c r="D71" s="11"/>
      <c r="E71" s="11"/>
      <c r="F71" s="11"/>
      <c r="G71" s="12">
        <f t="shared" si="7"/>
        <v>0</v>
      </c>
    </row>
    <row r="72" spans="1:7" ht="21.75" customHeight="1">
      <c r="A72" s="44"/>
      <c r="B72" s="46"/>
      <c r="C72" s="41" t="s">
        <v>74</v>
      </c>
      <c r="D72" s="41"/>
      <c r="E72" s="41"/>
      <c r="F72" s="41"/>
      <c r="G72" s="18">
        <f>SUM(G73:G75)*33%</f>
        <v>0</v>
      </c>
    </row>
    <row r="73" spans="1:7" ht="64">
      <c r="A73" s="44"/>
      <c r="B73" s="46"/>
      <c r="C73" s="7" t="s">
        <v>75</v>
      </c>
      <c r="D73" s="11"/>
      <c r="E73" s="11"/>
      <c r="F73" s="11"/>
      <c r="G73" s="12">
        <f t="shared" si="7"/>
        <v>0</v>
      </c>
    </row>
    <row r="74" spans="1:7" ht="64">
      <c r="A74" s="44"/>
      <c r="B74" s="46"/>
      <c r="C74" s="7" t="s">
        <v>76</v>
      </c>
      <c r="D74" s="11"/>
      <c r="E74" s="11"/>
      <c r="F74" s="11"/>
      <c r="G74" s="12">
        <f t="shared" si="7"/>
        <v>0</v>
      </c>
    </row>
    <row r="75" spans="1:7" ht="48">
      <c r="A75" s="44"/>
      <c r="B75" s="46"/>
      <c r="C75" s="7" t="s">
        <v>77</v>
      </c>
      <c r="D75" s="11"/>
      <c r="E75" s="11"/>
      <c r="F75" s="11"/>
      <c r="G75" s="12">
        <f t="shared" si="7"/>
        <v>0</v>
      </c>
    </row>
    <row r="76" spans="1:7">
      <c r="A76" s="44"/>
      <c r="B76" s="46"/>
      <c r="C76" s="41" t="s">
        <v>78</v>
      </c>
      <c r="D76" s="41"/>
      <c r="E76" s="41"/>
      <c r="F76" s="41"/>
      <c r="G76" s="18">
        <f>SUM(G77:G79)*33%</f>
        <v>0</v>
      </c>
    </row>
    <row r="77" spans="1:7" ht="48">
      <c r="A77" s="44"/>
      <c r="B77" s="46"/>
      <c r="C77" s="7" t="s">
        <v>79</v>
      </c>
      <c r="D77" s="11"/>
      <c r="E77" s="11"/>
      <c r="F77" s="11"/>
      <c r="G77" s="12">
        <f t="shared" si="7"/>
        <v>0</v>
      </c>
    </row>
    <row r="78" spans="1:7" ht="48">
      <c r="A78" s="44"/>
      <c r="B78" s="46"/>
      <c r="C78" s="7" t="s">
        <v>80</v>
      </c>
      <c r="D78" s="11"/>
      <c r="E78" s="11"/>
      <c r="F78" s="11"/>
      <c r="G78" s="12">
        <f t="shared" si="7"/>
        <v>0</v>
      </c>
    </row>
    <row r="79" spans="1:7" ht="48">
      <c r="A79" s="44"/>
      <c r="B79" s="46"/>
      <c r="C79" s="7" t="s">
        <v>81</v>
      </c>
      <c r="D79" s="11"/>
      <c r="E79" s="11"/>
      <c r="F79" s="11"/>
      <c r="G79" s="12">
        <f t="shared" si="7"/>
        <v>0</v>
      </c>
    </row>
    <row r="80" spans="1:7">
      <c r="A80" s="44"/>
      <c r="B80" s="46"/>
      <c r="C80" s="11" t="s">
        <v>7</v>
      </c>
      <c r="D80" s="18">
        <f>D79+D78+D77+D75+D74+D73+D71+D70+D69+D68+D67+D66+D63+D62+D61+D58+D57+D56+D53+D52+D51+D50+D48+D47+D46+D45+D44+D43+D40+D39+D38+D37+D36+D33+D32+D31+D29+D28+D27+D25+D24+D23+D22+D21+D20</f>
        <v>0</v>
      </c>
      <c r="E80" s="18">
        <f t="shared" ref="E80:F80" si="8">E79+E78+E77+E75+E74+E73+E71+E70+E69+E68+E67+E66+E63+E62+E61+E58+E57+E56+E53+E52+E51+E50+E48+E47+E46+E45+E44+E43+E40+E39+E38+E37+E36+E33+E32+E31+E29+E28+E27+E25+E24+E23+E22+E21+E20</f>
        <v>0</v>
      </c>
      <c r="F80" s="18">
        <f t="shared" si="8"/>
        <v>0</v>
      </c>
      <c r="G80" s="12">
        <f>G18+G34+G41+G54+G64</f>
        <v>0</v>
      </c>
    </row>
    <row r="82" spans="1:7" ht="48">
      <c r="A82" s="6" t="s">
        <v>1</v>
      </c>
      <c r="B82" s="6" t="s">
        <v>2</v>
      </c>
      <c r="C82" s="6" t="s">
        <v>3</v>
      </c>
      <c r="D82" s="4" t="s">
        <v>4</v>
      </c>
      <c r="E82" s="4" t="s">
        <v>5</v>
      </c>
      <c r="F82" s="4" t="s">
        <v>6</v>
      </c>
      <c r="G82" s="5" t="s">
        <v>7</v>
      </c>
    </row>
    <row r="83" spans="1:7" ht="80">
      <c r="A83" s="40" t="s">
        <v>82</v>
      </c>
      <c r="B83" s="39" t="s">
        <v>8</v>
      </c>
      <c r="C83" s="8" t="s">
        <v>83</v>
      </c>
      <c r="D83" s="11"/>
      <c r="E83" s="11"/>
      <c r="F83" s="11"/>
      <c r="G83" s="12">
        <f>D83+E83+F83</f>
        <v>0</v>
      </c>
    </row>
    <row r="84" spans="1:7" ht="160">
      <c r="A84" s="40"/>
      <c r="B84" s="39"/>
      <c r="C84" s="8" t="s">
        <v>84</v>
      </c>
      <c r="D84" s="11"/>
      <c r="E84" s="11"/>
      <c r="F84" s="11"/>
      <c r="G84" s="12">
        <f t="shared" ref="G84:G93" si="9">D84+E84+F84</f>
        <v>0</v>
      </c>
    </row>
    <row r="85" spans="1:7" ht="96">
      <c r="A85" s="40"/>
      <c r="B85" s="39"/>
      <c r="C85" s="8" t="s">
        <v>85</v>
      </c>
      <c r="D85" s="11"/>
      <c r="E85" s="11"/>
      <c r="F85" s="11"/>
      <c r="G85" s="12">
        <f t="shared" si="9"/>
        <v>0</v>
      </c>
    </row>
    <row r="86" spans="1:7" ht="80">
      <c r="A86" s="40"/>
      <c r="B86" s="39"/>
      <c r="C86" s="8" t="s">
        <v>86</v>
      </c>
      <c r="D86" s="11"/>
      <c r="E86" s="11"/>
      <c r="F86" s="11"/>
      <c r="G86" s="12">
        <f t="shared" si="9"/>
        <v>0</v>
      </c>
    </row>
    <row r="87" spans="1:7" ht="106.5" customHeight="1">
      <c r="A87" s="40"/>
      <c r="B87" s="39"/>
      <c r="C87" s="8" t="s">
        <v>87</v>
      </c>
      <c r="D87" s="11"/>
      <c r="E87" s="11"/>
      <c r="F87" s="11"/>
      <c r="G87" s="12">
        <f t="shared" si="9"/>
        <v>0</v>
      </c>
    </row>
    <row r="88" spans="1:7" ht="149.25" customHeight="1">
      <c r="A88" s="40"/>
      <c r="B88" s="39"/>
      <c r="C88" s="8" t="s">
        <v>88</v>
      </c>
      <c r="D88" s="11"/>
      <c r="E88" s="11"/>
      <c r="F88" s="11"/>
      <c r="G88" s="12">
        <f>D88+E88+F88</f>
        <v>0</v>
      </c>
    </row>
    <row r="89" spans="1:7" ht="62.25" customHeight="1">
      <c r="A89" s="40"/>
      <c r="B89" s="39"/>
      <c r="C89" s="8" t="s">
        <v>89</v>
      </c>
      <c r="D89" s="11"/>
      <c r="E89" s="11"/>
      <c r="F89" s="11"/>
      <c r="G89" s="12">
        <f t="shared" si="9"/>
        <v>0</v>
      </c>
    </row>
    <row r="90" spans="1:7" ht="128">
      <c r="A90" s="40"/>
      <c r="B90" s="39"/>
      <c r="C90" s="8" t="s">
        <v>90</v>
      </c>
      <c r="D90" s="11"/>
      <c r="E90" s="11"/>
      <c r="F90" s="11"/>
      <c r="G90" s="12">
        <f t="shared" si="9"/>
        <v>0</v>
      </c>
    </row>
    <row r="91" spans="1:7" ht="96">
      <c r="A91" s="40"/>
      <c r="B91" s="39"/>
      <c r="C91" s="8" t="s">
        <v>91</v>
      </c>
      <c r="D91" s="11"/>
      <c r="E91" s="11"/>
      <c r="F91" s="11"/>
      <c r="G91" s="12">
        <f t="shared" si="9"/>
        <v>0</v>
      </c>
    </row>
    <row r="92" spans="1:7" ht="64">
      <c r="A92" s="40"/>
      <c r="B92" s="39"/>
      <c r="C92" s="8" t="s">
        <v>92</v>
      </c>
      <c r="D92" s="11"/>
      <c r="E92" s="11"/>
      <c r="F92" s="11"/>
      <c r="G92" s="12">
        <f t="shared" si="9"/>
        <v>0</v>
      </c>
    </row>
    <row r="93" spans="1:7">
      <c r="A93" s="40"/>
      <c r="B93" s="39"/>
      <c r="C93" s="18" t="s">
        <v>7</v>
      </c>
      <c r="D93" s="18">
        <f>SUM(D83:D92)</f>
        <v>0</v>
      </c>
      <c r="E93" s="18">
        <f t="shared" ref="E93" si="10">SUM(E83:E92)</f>
        <v>0</v>
      </c>
      <c r="F93" s="18">
        <f t="shared" ref="F93" si="11">SUM(F83:F92)</f>
        <v>0</v>
      </c>
      <c r="G93" s="12">
        <f t="shared" si="9"/>
        <v>0</v>
      </c>
    </row>
    <row r="95" spans="1:7" ht="48">
      <c r="A95" s="6" t="s">
        <v>1</v>
      </c>
      <c r="B95" s="6" t="s">
        <v>2</v>
      </c>
      <c r="C95" s="6" t="s">
        <v>3</v>
      </c>
      <c r="D95" s="4" t="s">
        <v>4</v>
      </c>
      <c r="E95" s="4" t="s">
        <v>5</v>
      </c>
      <c r="F95" s="4" t="s">
        <v>6</v>
      </c>
      <c r="G95" s="5" t="s">
        <v>7</v>
      </c>
    </row>
    <row r="96" spans="1:7" ht="105" customHeight="1">
      <c r="A96" s="40" t="s">
        <v>82</v>
      </c>
      <c r="B96" s="39" t="s">
        <v>93</v>
      </c>
      <c r="C96" s="8" t="s">
        <v>94</v>
      </c>
      <c r="D96" s="11"/>
      <c r="E96" s="11"/>
      <c r="F96" s="11"/>
      <c r="G96" s="12">
        <f>SUM(D96:F96)</f>
        <v>0</v>
      </c>
    </row>
    <row r="97" spans="1:7" ht="163.5" customHeight="1">
      <c r="A97" s="40"/>
      <c r="B97" s="39"/>
      <c r="C97" s="8" t="s">
        <v>95</v>
      </c>
      <c r="D97" s="11"/>
      <c r="E97" s="11"/>
      <c r="F97" s="11"/>
      <c r="G97" s="12">
        <f t="shared" ref="G97:G107" si="12">SUM(D97:F97)</f>
        <v>0</v>
      </c>
    </row>
    <row r="98" spans="1:7" ht="96">
      <c r="A98" s="40"/>
      <c r="B98" s="39"/>
      <c r="C98" s="8" t="s">
        <v>96</v>
      </c>
      <c r="D98" s="11"/>
      <c r="E98" s="11"/>
      <c r="F98" s="11"/>
      <c r="G98" s="12">
        <f t="shared" si="12"/>
        <v>0</v>
      </c>
    </row>
    <row r="99" spans="1:7" ht="64">
      <c r="A99" s="40"/>
      <c r="B99" s="39"/>
      <c r="C99" s="8" t="s">
        <v>97</v>
      </c>
      <c r="D99" s="11"/>
      <c r="E99" s="11"/>
      <c r="F99" s="11"/>
      <c r="G99" s="12">
        <f t="shared" si="12"/>
        <v>0</v>
      </c>
    </row>
    <row r="100" spans="1:7" ht="80">
      <c r="A100" s="40"/>
      <c r="B100" s="39"/>
      <c r="C100" s="8" t="s">
        <v>98</v>
      </c>
      <c r="D100" s="11"/>
      <c r="E100" s="11"/>
      <c r="F100" s="11"/>
      <c r="G100" s="12">
        <f t="shared" si="12"/>
        <v>0</v>
      </c>
    </row>
    <row r="101" spans="1:7" ht="105.75" customHeight="1">
      <c r="A101" s="40"/>
      <c r="B101" s="39"/>
      <c r="C101" s="8" t="s">
        <v>99</v>
      </c>
      <c r="D101" s="11"/>
      <c r="E101" s="11"/>
      <c r="F101" s="11"/>
      <c r="G101" s="12">
        <f t="shared" si="12"/>
        <v>0</v>
      </c>
    </row>
    <row r="102" spans="1:7" ht="80">
      <c r="A102" s="40"/>
      <c r="B102" s="39"/>
      <c r="C102" s="8" t="s">
        <v>100</v>
      </c>
      <c r="D102" s="11"/>
      <c r="E102" s="11"/>
      <c r="F102" s="11"/>
      <c r="G102" s="12">
        <f t="shared" si="12"/>
        <v>0</v>
      </c>
    </row>
    <row r="103" spans="1:7" ht="128">
      <c r="A103" s="40"/>
      <c r="B103" s="39"/>
      <c r="C103" s="8" t="s">
        <v>101</v>
      </c>
      <c r="D103" s="11"/>
      <c r="E103" s="11"/>
      <c r="F103" s="11"/>
      <c r="G103" s="12">
        <f t="shared" si="12"/>
        <v>0</v>
      </c>
    </row>
    <row r="104" spans="1:7" ht="133.5" customHeight="1">
      <c r="A104" s="40"/>
      <c r="B104" s="39"/>
      <c r="C104" s="8" t="s">
        <v>102</v>
      </c>
      <c r="D104" s="11"/>
      <c r="E104" s="11"/>
      <c r="F104" s="11"/>
      <c r="G104" s="12">
        <f t="shared" si="12"/>
        <v>0</v>
      </c>
    </row>
    <row r="105" spans="1:7" ht="128">
      <c r="A105" s="40"/>
      <c r="B105" s="39"/>
      <c r="C105" s="8" t="s">
        <v>103</v>
      </c>
      <c r="D105" s="11"/>
      <c r="E105" s="11"/>
      <c r="F105" s="11"/>
      <c r="G105" s="12">
        <f t="shared" si="12"/>
        <v>0</v>
      </c>
    </row>
    <row r="106" spans="1:7" ht="96">
      <c r="A106" s="40"/>
      <c r="B106" s="39"/>
      <c r="C106" s="8" t="s">
        <v>104</v>
      </c>
      <c r="D106" s="11"/>
      <c r="E106" s="11"/>
      <c r="F106" s="11"/>
      <c r="G106" s="12">
        <f t="shared" si="12"/>
        <v>0</v>
      </c>
    </row>
    <row r="107" spans="1:7" ht="128">
      <c r="A107" s="40"/>
      <c r="B107" s="39"/>
      <c r="C107" s="8" t="s">
        <v>105</v>
      </c>
      <c r="D107" s="11"/>
      <c r="E107" s="11"/>
      <c r="F107" s="11"/>
      <c r="G107" s="12">
        <f t="shared" si="12"/>
        <v>0</v>
      </c>
    </row>
    <row r="108" spans="1:7">
      <c r="A108" s="40"/>
      <c r="B108" s="39"/>
      <c r="C108" s="18" t="s">
        <v>7</v>
      </c>
      <c r="D108" s="18">
        <f>SUM(D98:D107)</f>
        <v>0</v>
      </c>
      <c r="E108" s="18">
        <f t="shared" ref="E108" si="13">SUM(E98:E107)</f>
        <v>0</v>
      </c>
      <c r="F108" s="18">
        <f t="shared" ref="F108" si="14">SUM(F98:F107)</f>
        <v>0</v>
      </c>
      <c r="G108" s="12">
        <f t="shared" ref="G108" si="15">D108+E108+F108</f>
        <v>0</v>
      </c>
    </row>
  </sheetData>
  <mergeCells count="25">
    <mergeCell ref="C59:F59"/>
    <mergeCell ref="A5:A15"/>
    <mergeCell ref="B5:B15"/>
    <mergeCell ref="A18:A80"/>
    <mergeCell ref="B18:B80"/>
    <mergeCell ref="C18:F18"/>
    <mergeCell ref="C19:F19"/>
    <mergeCell ref="C26:F26"/>
    <mergeCell ref="C30:F30"/>
    <mergeCell ref="C34:F34"/>
    <mergeCell ref="C35:F35"/>
    <mergeCell ref="C41:F41"/>
    <mergeCell ref="C42:F42"/>
    <mergeCell ref="C49:F49"/>
    <mergeCell ref="C54:F54"/>
    <mergeCell ref="C55:F55"/>
    <mergeCell ref="B96:B108"/>
    <mergeCell ref="A96:A108"/>
    <mergeCell ref="C60:F60"/>
    <mergeCell ref="C64:F64"/>
    <mergeCell ref="C65:F65"/>
    <mergeCell ref="C72:F72"/>
    <mergeCell ref="C76:F76"/>
    <mergeCell ref="A83:A93"/>
    <mergeCell ref="B83:B93"/>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
  <sheetViews>
    <sheetView zoomScale="77" zoomScaleNormal="77" zoomScalePageLayoutView="170" workbookViewId="0">
      <selection activeCell="C15" sqref="A3:XFD15"/>
    </sheetView>
  </sheetViews>
  <sheetFormatPr baseColWidth="10" defaultColWidth="11.5" defaultRowHeight="15"/>
  <cols>
    <col min="3" max="3" width="42.6640625" customWidth="1"/>
    <col min="4" max="6" width="32.6640625" customWidth="1"/>
    <col min="7" max="7" width="12.6640625" customWidth="1"/>
  </cols>
  <sheetData>
    <row r="1" spans="1:7">
      <c r="A1" t="s">
        <v>0</v>
      </c>
    </row>
    <row r="2" spans="1:7" s="16" customFormat="1">
      <c r="A2" s="14"/>
      <c r="B2" s="14"/>
      <c r="C2" s="19"/>
      <c r="D2" s="15"/>
      <c r="E2" s="15"/>
      <c r="F2" s="15"/>
      <c r="G2" s="15"/>
    </row>
    <row r="4" spans="1:7" ht="48">
      <c r="A4" s="6" t="s">
        <v>1</v>
      </c>
      <c r="B4" s="6" t="s">
        <v>2</v>
      </c>
      <c r="C4" s="6" t="s">
        <v>3</v>
      </c>
      <c r="D4" s="4" t="s">
        <v>4</v>
      </c>
      <c r="E4" s="4" t="s">
        <v>5</v>
      </c>
      <c r="F4" s="4" t="s">
        <v>6</v>
      </c>
      <c r="G4" s="5" t="s">
        <v>7</v>
      </c>
    </row>
    <row r="5" spans="1:7" ht="105" customHeight="1">
      <c r="A5" s="52" t="s">
        <v>82</v>
      </c>
      <c r="B5" s="55" t="s">
        <v>93</v>
      </c>
      <c r="C5" s="26" t="s">
        <v>106</v>
      </c>
      <c r="D5" s="11">
        <v>0</v>
      </c>
      <c r="E5" s="11">
        <v>1</v>
      </c>
      <c r="F5" s="11">
        <v>0</v>
      </c>
      <c r="G5" s="21">
        <f>SUM(D5:F5)</f>
        <v>1</v>
      </c>
    </row>
    <row r="6" spans="1:7" ht="171.75" customHeight="1">
      <c r="A6" s="53"/>
      <c r="B6" s="55"/>
      <c r="C6" s="26" t="s">
        <v>107</v>
      </c>
      <c r="D6" s="11">
        <v>1</v>
      </c>
      <c r="E6" s="11">
        <v>1</v>
      </c>
      <c r="F6" s="11">
        <v>1</v>
      </c>
      <c r="G6" s="21">
        <f t="shared" ref="G6:G16" si="0">SUM(D6:F6)</f>
        <v>3</v>
      </c>
    </row>
    <row r="7" spans="1:7" ht="96">
      <c r="A7" s="53"/>
      <c r="B7" s="55"/>
      <c r="C7" s="26" t="s">
        <v>108</v>
      </c>
      <c r="D7" s="11">
        <v>1</v>
      </c>
      <c r="E7" s="11">
        <v>1</v>
      </c>
      <c r="F7" s="11">
        <v>1</v>
      </c>
      <c r="G7" s="21">
        <f t="shared" si="0"/>
        <v>3</v>
      </c>
    </row>
    <row r="8" spans="1:7" ht="80">
      <c r="A8" s="53"/>
      <c r="B8" s="55"/>
      <c r="C8" s="26" t="s">
        <v>109</v>
      </c>
      <c r="D8" s="11">
        <v>1</v>
      </c>
      <c r="E8" s="11">
        <v>1</v>
      </c>
      <c r="F8" s="11">
        <v>0</v>
      </c>
      <c r="G8" s="21">
        <f t="shared" si="0"/>
        <v>2</v>
      </c>
    </row>
    <row r="9" spans="1:7" ht="80">
      <c r="A9" s="53"/>
      <c r="B9" s="55"/>
      <c r="C9" s="26" t="s">
        <v>110</v>
      </c>
      <c r="D9" s="11">
        <v>0</v>
      </c>
      <c r="E9" s="11">
        <v>0</v>
      </c>
      <c r="F9" s="11">
        <v>1</v>
      </c>
      <c r="G9" s="21">
        <f t="shared" si="0"/>
        <v>1</v>
      </c>
    </row>
    <row r="10" spans="1:7" ht="96">
      <c r="A10" s="53"/>
      <c r="B10" s="55"/>
      <c r="C10" s="26" t="s">
        <v>111</v>
      </c>
      <c r="D10" s="11">
        <v>0</v>
      </c>
      <c r="E10" s="11">
        <v>1</v>
      </c>
      <c r="F10" s="11">
        <v>0</v>
      </c>
      <c r="G10" s="21">
        <f t="shared" si="0"/>
        <v>1</v>
      </c>
    </row>
    <row r="11" spans="1:7" ht="80">
      <c r="A11" s="53"/>
      <c r="B11" s="55"/>
      <c r="C11" s="26" t="s">
        <v>112</v>
      </c>
      <c r="D11" s="11">
        <v>1</v>
      </c>
      <c r="E11" s="11">
        <v>0</v>
      </c>
      <c r="F11" s="11">
        <v>0</v>
      </c>
      <c r="G11" s="21">
        <f t="shared" si="0"/>
        <v>1</v>
      </c>
    </row>
    <row r="12" spans="1:7" ht="156.75" customHeight="1">
      <c r="A12" s="53"/>
      <c r="B12" s="55"/>
      <c r="C12" s="26" t="s">
        <v>113</v>
      </c>
      <c r="D12" s="11">
        <v>1</v>
      </c>
      <c r="E12" s="11">
        <v>1</v>
      </c>
      <c r="F12" s="11">
        <v>1</v>
      </c>
      <c r="G12" s="21">
        <f t="shared" si="0"/>
        <v>3</v>
      </c>
    </row>
    <row r="13" spans="1:7" ht="141.75" customHeight="1">
      <c r="A13" s="53"/>
      <c r="B13" s="55"/>
      <c r="C13" s="26" t="s">
        <v>114</v>
      </c>
      <c r="D13" s="11">
        <v>1</v>
      </c>
      <c r="E13" s="11">
        <v>1</v>
      </c>
      <c r="F13" s="11">
        <v>1</v>
      </c>
      <c r="G13" s="21">
        <f t="shared" si="0"/>
        <v>3</v>
      </c>
    </row>
    <row r="14" spans="1:7" ht="126" customHeight="1">
      <c r="A14" s="53"/>
      <c r="B14" s="55"/>
      <c r="C14" s="26" t="s">
        <v>115</v>
      </c>
      <c r="D14" s="11">
        <v>1</v>
      </c>
      <c r="E14" s="11">
        <v>1</v>
      </c>
      <c r="F14" s="11">
        <v>1</v>
      </c>
      <c r="G14" s="21">
        <f t="shared" si="0"/>
        <v>3</v>
      </c>
    </row>
    <row r="15" spans="1:7" ht="108" customHeight="1">
      <c r="A15" s="53"/>
      <c r="B15" s="55"/>
      <c r="C15" s="26" t="s">
        <v>116</v>
      </c>
      <c r="D15" s="11">
        <v>1</v>
      </c>
      <c r="E15" s="11">
        <v>1</v>
      </c>
      <c r="F15" s="11">
        <v>1</v>
      </c>
      <c r="G15" s="21">
        <f t="shared" si="0"/>
        <v>3</v>
      </c>
    </row>
    <row r="16" spans="1:7" ht="156" customHeight="1">
      <c r="A16" s="53"/>
      <c r="B16" s="55"/>
      <c r="C16" s="26" t="s">
        <v>117</v>
      </c>
      <c r="D16" s="11">
        <v>1</v>
      </c>
      <c r="E16" s="11">
        <v>1</v>
      </c>
      <c r="F16" s="11">
        <v>1</v>
      </c>
      <c r="G16" s="21">
        <f t="shared" si="0"/>
        <v>3</v>
      </c>
    </row>
    <row r="17" spans="1:7">
      <c r="A17" s="54"/>
      <c r="B17" s="55"/>
      <c r="C17" s="21" t="s">
        <v>7</v>
      </c>
      <c r="D17" s="21">
        <f>SUM(D7:D16)</f>
        <v>8</v>
      </c>
      <c r="E17" s="21">
        <f t="shared" ref="E17:F17" si="1">SUM(E7:E16)</f>
        <v>8</v>
      </c>
      <c r="F17" s="21">
        <f t="shared" si="1"/>
        <v>7</v>
      </c>
      <c r="G17" s="21">
        <f t="shared" ref="G17" si="2">D17+E17+F17</f>
        <v>23</v>
      </c>
    </row>
  </sheetData>
  <mergeCells count="2">
    <mergeCell ref="A5:A17"/>
    <mergeCell ref="B5:B17"/>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8"/>
  <sheetViews>
    <sheetView topLeftCell="A8" workbookViewId="0">
      <selection activeCell="A4" sqref="A4:XFD80"/>
    </sheetView>
  </sheetViews>
  <sheetFormatPr baseColWidth="10" defaultColWidth="11.5" defaultRowHeight="15"/>
  <cols>
    <col min="3" max="3" width="42.6640625" customWidth="1"/>
    <col min="4" max="6" width="32.6640625" customWidth="1"/>
    <col min="7" max="7" width="12.6640625" customWidth="1"/>
  </cols>
  <sheetData>
    <row r="1" spans="1:7">
      <c r="A1" t="s">
        <v>118</v>
      </c>
    </row>
    <row r="3" spans="1:7">
      <c r="A3" s="14"/>
      <c r="B3" s="14"/>
      <c r="C3" s="19"/>
      <c r="D3" s="15"/>
      <c r="E3" s="15"/>
      <c r="F3" s="15"/>
      <c r="G3" s="15"/>
    </row>
    <row r="5" spans="1:7" ht="112">
      <c r="A5" s="6" t="s">
        <v>1</v>
      </c>
      <c r="B5" s="6" t="s">
        <v>2</v>
      </c>
      <c r="C5" s="6" t="s">
        <v>3</v>
      </c>
      <c r="D5" s="4" t="s">
        <v>120</v>
      </c>
      <c r="E5" s="4" t="s">
        <v>121</v>
      </c>
      <c r="F5" s="4" t="s">
        <v>122</v>
      </c>
      <c r="G5" s="5" t="s">
        <v>7</v>
      </c>
    </row>
    <row r="6" spans="1:7" ht="105" customHeight="1">
      <c r="A6" s="52" t="s">
        <v>82</v>
      </c>
      <c r="B6" s="55" t="s">
        <v>93</v>
      </c>
      <c r="C6" s="26" t="s">
        <v>106</v>
      </c>
      <c r="D6" s="11">
        <v>1</v>
      </c>
      <c r="E6" s="11">
        <v>1</v>
      </c>
      <c r="F6" s="11">
        <v>1</v>
      </c>
      <c r="G6" s="21">
        <f>SUM(D6:F6)</f>
        <v>3</v>
      </c>
    </row>
    <row r="7" spans="1:7" ht="144">
      <c r="A7" s="53"/>
      <c r="B7" s="55"/>
      <c r="C7" s="26" t="s">
        <v>107</v>
      </c>
      <c r="D7" s="11">
        <v>1</v>
      </c>
      <c r="E7" s="11">
        <v>1</v>
      </c>
      <c r="F7" s="11">
        <v>1</v>
      </c>
      <c r="G7" s="21">
        <f t="shared" ref="G7:G17" si="0">SUM(D7:F7)</f>
        <v>3</v>
      </c>
    </row>
    <row r="8" spans="1:7" ht="96">
      <c r="A8" s="53"/>
      <c r="B8" s="55"/>
      <c r="C8" s="26" t="s">
        <v>108</v>
      </c>
      <c r="D8" s="11">
        <v>0</v>
      </c>
      <c r="E8" s="11">
        <v>0</v>
      </c>
      <c r="F8" s="11">
        <v>1</v>
      </c>
      <c r="G8" s="21">
        <f t="shared" si="0"/>
        <v>1</v>
      </c>
    </row>
    <row r="9" spans="1:7" ht="80">
      <c r="A9" s="53"/>
      <c r="B9" s="55"/>
      <c r="C9" s="26" t="s">
        <v>109</v>
      </c>
      <c r="D9" s="11">
        <v>1</v>
      </c>
      <c r="E9" s="11">
        <v>1</v>
      </c>
      <c r="F9" s="11">
        <v>1</v>
      </c>
      <c r="G9" s="21">
        <f t="shared" si="0"/>
        <v>3</v>
      </c>
    </row>
    <row r="10" spans="1:7" ht="80">
      <c r="A10" s="53"/>
      <c r="B10" s="55"/>
      <c r="C10" s="26" t="s">
        <v>110</v>
      </c>
      <c r="D10" s="11">
        <v>1</v>
      </c>
      <c r="E10" s="11">
        <v>1</v>
      </c>
      <c r="F10" s="11">
        <v>1</v>
      </c>
      <c r="G10" s="21">
        <f t="shared" si="0"/>
        <v>3</v>
      </c>
    </row>
    <row r="11" spans="1:7" ht="96">
      <c r="A11" s="53"/>
      <c r="B11" s="55"/>
      <c r="C11" s="26" t="s">
        <v>111</v>
      </c>
      <c r="D11" s="11">
        <v>1</v>
      </c>
      <c r="E11" s="11">
        <v>1</v>
      </c>
      <c r="F11" s="11">
        <v>1</v>
      </c>
      <c r="G11" s="21">
        <f t="shared" si="0"/>
        <v>3</v>
      </c>
    </row>
    <row r="12" spans="1:7" ht="80">
      <c r="A12" s="53"/>
      <c r="B12" s="55"/>
      <c r="C12" s="26" t="s">
        <v>112</v>
      </c>
      <c r="D12" s="11">
        <v>1</v>
      </c>
      <c r="E12" s="11">
        <v>0</v>
      </c>
      <c r="F12" s="11">
        <v>0</v>
      </c>
      <c r="G12" s="21">
        <f t="shared" si="0"/>
        <v>1</v>
      </c>
    </row>
    <row r="13" spans="1:7" ht="128">
      <c r="A13" s="53"/>
      <c r="B13" s="55"/>
      <c r="C13" s="26" t="s">
        <v>113</v>
      </c>
      <c r="D13" s="11">
        <v>0</v>
      </c>
      <c r="E13" s="11">
        <v>1</v>
      </c>
      <c r="F13" s="11">
        <v>1</v>
      </c>
      <c r="G13" s="21">
        <f t="shared" si="0"/>
        <v>2</v>
      </c>
    </row>
    <row r="14" spans="1:7" ht="112">
      <c r="A14" s="53"/>
      <c r="B14" s="55"/>
      <c r="C14" s="26" t="s">
        <v>114</v>
      </c>
      <c r="D14" s="11">
        <v>1</v>
      </c>
      <c r="E14" s="11">
        <v>1</v>
      </c>
      <c r="F14" s="11">
        <v>1</v>
      </c>
      <c r="G14" s="21">
        <f t="shared" si="0"/>
        <v>3</v>
      </c>
    </row>
    <row r="15" spans="1:7" ht="112">
      <c r="A15" s="53"/>
      <c r="B15" s="55"/>
      <c r="C15" s="26" t="s">
        <v>115</v>
      </c>
      <c r="D15" s="11">
        <v>0</v>
      </c>
      <c r="E15" s="11">
        <v>0</v>
      </c>
      <c r="F15" s="11">
        <v>0</v>
      </c>
      <c r="G15" s="21">
        <f t="shared" si="0"/>
        <v>0</v>
      </c>
    </row>
    <row r="16" spans="1:7" ht="96">
      <c r="A16" s="53"/>
      <c r="B16" s="55"/>
      <c r="C16" s="26" t="s">
        <v>116</v>
      </c>
      <c r="D16" s="11">
        <v>0</v>
      </c>
      <c r="E16" s="11">
        <v>0</v>
      </c>
      <c r="F16" s="11">
        <v>0</v>
      </c>
      <c r="G16" s="21">
        <f t="shared" si="0"/>
        <v>0</v>
      </c>
    </row>
    <row r="17" spans="1:7" ht="128">
      <c r="A17" s="53"/>
      <c r="B17" s="55"/>
      <c r="C17" s="26" t="s">
        <v>117</v>
      </c>
      <c r="D17" s="11">
        <v>1</v>
      </c>
      <c r="E17" s="11">
        <v>1</v>
      </c>
      <c r="F17" s="11">
        <v>1</v>
      </c>
      <c r="G17" s="21">
        <f t="shared" si="0"/>
        <v>3</v>
      </c>
    </row>
    <row r="18" spans="1:7">
      <c r="A18" s="54"/>
      <c r="B18" s="55"/>
      <c r="C18" s="22" t="s">
        <v>7</v>
      </c>
      <c r="D18" s="22">
        <f>SUM(D8:D17)</f>
        <v>6</v>
      </c>
      <c r="E18" s="22">
        <f t="shared" ref="E18:F18" si="1">SUM(E8:E17)</f>
        <v>6</v>
      </c>
      <c r="F18" s="22">
        <f t="shared" si="1"/>
        <v>7</v>
      </c>
      <c r="G18" s="21">
        <f t="shared" ref="G18" si="2">D18+E18+F18</f>
        <v>19</v>
      </c>
    </row>
  </sheetData>
  <mergeCells count="3">
    <mergeCell ref="A6:A18"/>
    <mergeCell ref="B6:B16"/>
    <mergeCell ref="B17:B18"/>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
  <sheetViews>
    <sheetView topLeftCell="B11" workbookViewId="0">
      <selection activeCell="C81" sqref="A3:XFD81"/>
    </sheetView>
  </sheetViews>
  <sheetFormatPr baseColWidth="10" defaultColWidth="11.5" defaultRowHeight="15"/>
  <cols>
    <col min="3" max="3" width="42.6640625" customWidth="1"/>
    <col min="4" max="6" width="32.6640625" customWidth="1"/>
    <col min="7" max="7" width="12.6640625" customWidth="1"/>
  </cols>
  <sheetData>
    <row r="1" spans="1:7">
      <c r="A1" t="s">
        <v>123</v>
      </c>
    </row>
    <row r="4" spans="1:7" ht="32">
      <c r="A4" s="6" t="s">
        <v>1</v>
      </c>
      <c r="B4" s="6" t="s">
        <v>2</v>
      </c>
      <c r="C4" s="6" t="s">
        <v>3</v>
      </c>
      <c r="D4" s="4" t="s">
        <v>124</v>
      </c>
      <c r="E4" s="4" t="s">
        <v>125</v>
      </c>
      <c r="F4" s="4" t="s">
        <v>126</v>
      </c>
      <c r="G4" s="5" t="s">
        <v>7</v>
      </c>
    </row>
    <row r="5" spans="1:7" ht="96">
      <c r="A5" s="52" t="s">
        <v>82</v>
      </c>
      <c r="B5" s="55" t="s">
        <v>93</v>
      </c>
      <c r="C5" s="26" t="s">
        <v>106</v>
      </c>
      <c r="D5" s="11">
        <v>1</v>
      </c>
      <c r="E5" s="11">
        <v>0</v>
      </c>
      <c r="F5" s="11">
        <v>0</v>
      </c>
      <c r="G5" s="21">
        <f>SUM(D5:F5)</f>
        <v>1</v>
      </c>
    </row>
    <row r="6" spans="1:7" ht="144">
      <c r="A6" s="53"/>
      <c r="B6" s="55"/>
      <c r="C6" s="26" t="s">
        <v>107</v>
      </c>
      <c r="D6" s="11">
        <v>1</v>
      </c>
      <c r="E6" s="11">
        <v>0</v>
      </c>
      <c r="F6" s="11">
        <v>0</v>
      </c>
      <c r="G6" s="21">
        <f t="shared" ref="G6:G16" si="0">SUM(D6:F6)</f>
        <v>1</v>
      </c>
    </row>
    <row r="7" spans="1:7" ht="96">
      <c r="A7" s="53"/>
      <c r="B7" s="55"/>
      <c r="C7" s="26" t="s">
        <v>108</v>
      </c>
      <c r="D7" s="11">
        <v>1</v>
      </c>
      <c r="E7" s="11">
        <v>1</v>
      </c>
      <c r="F7" s="11">
        <v>1</v>
      </c>
      <c r="G7" s="21">
        <f t="shared" si="0"/>
        <v>3</v>
      </c>
    </row>
    <row r="8" spans="1:7" ht="80">
      <c r="A8" s="53"/>
      <c r="B8" s="55"/>
      <c r="C8" s="26" t="s">
        <v>109</v>
      </c>
      <c r="D8" s="11">
        <v>0</v>
      </c>
      <c r="E8" s="11">
        <v>1</v>
      </c>
      <c r="F8" s="11">
        <v>1</v>
      </c>
      <c r="G8" s="21">
        <f t="shared" si="0"/>
        <v>2</v>
      </c>
    </row>
    <row r="9" spans="1:7" ht="80">
      <c r="A9" s="53"/>
      <c r="B9" s="55"/>
      <c r="C9" s="26" t="s">
        <v>110</v>
      </c>
      <c r="D9" s="11">
        <v>1</v>
      </c>
      <c r="E9" s="11">
        <v>1</v>
      </c>
      <c r="F9" s="11">
        <v>1</v>
      </c>
      <c r="G9" s="21">
        <f t="shared" si="0"/>
        <v>3</v>
      </c>
    </row>
    <row r="10" spans="1:7" ht="96">
      <c r="A10" s="53"/>
      <c r="B10" s="55"/>
      <c r="C10" s="26" t="s">
        <v>111</v>
      </c>
      <c r="D10" s="11">
        <v>1</v>
      </c>
      <c r="E10" s="11">
        <v>1</v>
      </c>
      <c r="F10" s="11">
        <v>1</v>
      </c>
      <c r="G10" s="21">
        <f t="shared" si="0"/>
        <v>3</v>
      </c>
    </row>
    <row r="11" spans="1:7" ht="80">
      <c r="A11" s="53"/>
      <c r="B11" s="55"/>
      <c r="C11" s="26" t="s">
        <v>112</v>
      </c>
      <c r="D11" s="11">
        <v>1</v>
      </c>
      <c r="E11" s="11">
        <v>1</v>
      </c>
      <c r="F11" s="11">
        <v>1</v>
      </c>
      <c r="G11" s="21">
        <f t="shared" si="0"/>
        <v>3</v>
      </c>
    </row>
    <row r="12" spans="1:7" ht="128">
      <c r="A12" s="53"/>
      <c r="B12" s="55"/>
      <c r="C12" s="26" t="s">
        <v>113</v>
      </c>
      <c r="D12" s="11">
        <v>1</v>
      </c>
      <c r="E12" s="11">
        <v>1</v>
      </c>
      <c r="F12" s="11">
        <v>1</v>
      </c>
      <c r="G12" s="21">
        <f t="shared" si="0"/>
        <v>3</v>
      </c>
    </row>
    <row r="13" spans="1:7" ht="112">
      <c r="A13" s="53"/>
      <c r="B13" s="55"/>
      <c r="C13" s="26" t="s">
        <v>114</v>
      </c>
      <c r="D13" s="11">
        <v>1</v>
      </c>
      <c r="E13" s="11">
        <v>1</v>
      </c>
      <c r="F13" s="11">
        <v>1</v>
      </c>
      <c r="G13" s="21">
        <f t="shared" si="0"/>
        <v>3</v>
      </c>
    </row>
    <row r="14" spans="1:7" ht="112">
      <c r="A14" s="53"/>
      <c r="B14" s="55"/>
      <c r="C14" s="26" t="s">
        <v>115</v>
      </c>
      <c r="D14" s="11">
        <v>1</v>
      </c>
      <c r="E14" s="11">
        <v>1</v>
      </c>
      <c r="F14" s="11">
        <v>1</v>
      </c>
      <c r="G14" s="21">
        <f t="shared" si="0"/>
        <v>3</v>
      </c>
    </row>
    <row r="15" spans="1:7" ht="96">
      <c r="A15" s="53"/>
      <c r="B15" s="55"/>
      <c r="C15" s="26" t="s">
        <v>116</v>
      </c>
      <c r="D15" s="11">
        <v>1</v>
      </c>
      <c r="E15" s="11">
        <v>0</v>
      </c>
      <c r="F15" s="11">
        <v>0</v>
      </c>
      <c r="G15" s="21">
        <f t="shared" si="0"/>
        <v>1</v>
      </c>
    </row>
    <row r="16" spans="1:7" ht="128">
      <c r="A16" s="53"/>
      <c r="B16" s="55"/>
      <c r="C16" s="26" t="s">
        <v>117</v>
      </c>
      <c r="D16" s="11">
        <v>1</v>
      </c>
      <c r="E16" s="11">
        <v>0</v>
      </c>
      <c r="F16" s="11">
        <v>0</v>
      </c>
      <c r="G16" s="21">
        <f t="shared" si="0"/>
        <v>1</v>
      </c>
    </row>
    <row r="17" spans="1:7">
      <c r="A17" s="54"/>
      <c r="B17" s="55"/>
      <c r="C17" s="22" t="s">
        <v>7</v>
      </c>
      <c r="D17" s="22">
        <f>SUM(D7:D16)</f>
        <v>9</v>
      </c>
      <c r="E17" s="22">
        <f t="shared" ref="E17:F17" si="1">SUM(E7:E16)</f>
        <v>8</v>
      </c>
      <c r="F17" s="22">
        <f t="shared" si="1"/>
        <v>8</v>
      </c>
      <c r="G17" s="21">
        <f t="shared" ref="G17" si="2">D17+E17+F17</f>
        <v>25</v>
      </c>
    </row>
  </sheetData>
  <mergeCells count="3">
    <mergeCell ref="A5:A17"/>
    <mergeCell ref="B5:B15"/>
    <mergeCell ref="B16:B17"/>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7"/>
  <sheetViews>
    <sheetView topLeftCell="A8" workbookViewId="0">
      <selection activeCell="C81" sqref="A3:XFD81"/>
    </sheetView>
  </sheetViews>
  <sheetFormatPr baseColWidth="10" defaultColWidth="11.5" defaultRowHeight="15"/>
  <cols>
    <col min="3" max="3" width="42.6640625" customWidth="1"/>
    <col min="4" max="5" width="32.6640625" customWidth="1"/>
    <col min="6" max="6" width="12.6640625" customWidth="1"/>
  </cols>
  <sheetData>
    <row r="1" spans="1:6">
      <c r="A1" t="s">
        <v>127</v>
      </c>
    </row>
    <row r="4" spans="1:6" ht="112">
      <c r="A4" s="6" t="s">
        <v>1</v>
      </c>
      <c r="B4" s="6" t="s">
        <v>2</v>
      </c>
      <c r="C4" s="6" t="s">
        <v>3</v>
      </c>
      <c r="D4" s="4" t="s">
        <v>128</v>
      </c>
      <c r="E4" s="4" t="s">
        <v>129</v>
      </c>
      <c r="F4" s="5" t="s">
        <v>7</v>
      </c>
    </row>
    <row r="5" spans="1:6" ht="96">
      <c r="A5" s="52" t="s">
        <v>82</v>
      </c>
      <c r="B5" s="55" t="s">
        <v>93</v>
      </c>
      <c r="C5" s="26" t="s">
        <v>106</v>
      </c>
      <c r="D5" s="11">
        <v>1</v>
      </c>
      <c r="E5" s="11">
        <v>1</v>
      </c>
      <c r="F5" s="21">
        <f>SUM(C5:E5)</f>
        <v>2</v>
      </c>
    </row>
    <row r="6" spans="1:6" ht="144">
      <c r="A6" s="53"/>
      <c r="B6" s="55"/>
      <c r="C6" s="26" t="s">
        <v>107</v>
      </c>
      <c r="D6" s="11">
        <v>1</v>
      </c>
      <c r="E6" s="11">
        <v>1</v>
      </c>
      <c r="F6" s="21">
        <f t="shared" ref="F6:F16" si="0">SUM(C6:E6)</f>
        <v>2</v>
      </c>
    </row>
    <row r="7" spans="1:6" ht="96">
      <c r="A7" s="53"/>
      <c r="B7" s="55"/>
      <c r="C7" s="26" t="s">
        <v>108</v>
      </c>
      <c r="D7" s="11">
        <v>1</v>
      </c>
      <c r="E7" s="11">
        <v>1</v>
      </c>
      <c r="F7" s="21">
        <f t="shared" si="0"/>
        <v>2</v>
      </c>
    </row>
    <row r="8" spans="1:6" ht="80">
      <c r="A8" s="53"/>
      <c r="B8" s="55"/>
      <c r="C8" s="26" t="s">
        <v>109</v>
      </c>
      <c r="D8" s="11">
        <v>1</v>
      </c>
      <c r="E8" s="11">
        <v>1</v>
      </c>
      <c r="F8" s="21">
        <f t="shared" si="0"/>
        <v>2</v>
      </c>
    </row>
    <row r="9" spans="1:6" ht="80">
      <c r="A9" s="53"/>
      <c r="B9" s="55"/>
      <c r="C9" s="26" t="s">
        <v>110</v>
      </c>
      <c r="D9" s="11">
        <v>1</v>
      </c>
      <c r="E9" s="11">
        <v>1</v>
      </c>
      <c r="F9" s="21">
        <f t="shared" si="0"/>
        <v>2</v>
      </c>
    </row>
    <row r="10" spans="1:6" ht="96">
      <c r="A10" s="53"/>
      <c r="B10" s="55"/>
      <c r="C10" s="26" t="s">
        <v>111</v>
      </c>
      <c r="D10" s="11">
        <v>0</v>
      </c>
      <c r="E10" s="11">
        <v>0</v>
      </c>
      <c r="F10" s="21">
        <f t="shared" si="0"/>
        <v>0</v>
      </c>
    </row>
    <row r="11" spans="1:6" ht="80">
      <c r="A11" s="53"/>
      <c r="B11" s="55"/>
      <c r="C11" s="26" t="s">
        <v>112</v>
      </c>
      <c r="D11" s="11">
        <v>0</v>
      </c>
      <c r="E11" s="11">
        <v>0</v>
      </c>
      <c r="F11" s="21">
        <f t="shared" si="0"/>
        <v>0</v>
      </c>
    </row>
    <row r="12" spans="1:6" ht="128">
      <c r="A12" s="53"/>
      <c r="B12" s="55"/>
      <c r="C12" s="26" t="s">
        <v>113</v>
      </c>
      <c r="D12" s="11">
        <v>1</v>
      </c>
      <c r="E12" s="11">
        <v>1</v>
      </c>
      <c r="F12" s="21">
        <f t="shared" si="0"/>
        <v>2</v>
      </c>
    </row>
    <row r="13" spans="1:6" ht="112">
      <c r="A13" s="53"/>
      <c r="B13" s="55"/>
      <c r="C13" s="26" t="s">
        <v>114</v>
      </c>
      <c r="D13" s="11">
        <v>1</v>
      </c>
      <c r="E13" s="11">
        <v>1</v>
      </c>
      <c r="F13" s="21">
        <f t="shared" si="0"/>
        <v>2</v>
      </c>
    </row>
    <row r="14" spans="1:6" ht="112">
      <c r="A14" s="53"/>
      <c r="B14" s="55"/>
      <c r="C14" s="26" t="s">
        <v>115</v>
      </c>
      <c r="D14" s="11">
        <v>0</v>
      </c>
      <c r="E14" s="11">
        <v>0</v>
      </c>
      <c r="F14" s="21">
        <f t="shared" si="0"/>
        <v>0</v>
      </c>
    </row>
    <row r="15" spans="1:6" ht="96">
      <c r="A15" s="53"/>
      <c r="B15" s="55"/>
      <c r="C15" s="26" t="s">
        <v>116</v>
      </c>
      <c r="D15" s="11">
        <v>0</v>
      </c>
      <c r="E15" s="11">
        <v>0</v>
      </c>
      <c r="F15" s="21">
        <f t="shared" si="0"/>
        <v>0</v>
      </c>
    </row>
    <row r="16" spans="1:6" ht="128">
      <c r="A16" s="53"/>
      <c r="B16" s="55"/>
      <c r="C16" s="26" t="s">
        <v>117</v>
      </c>
      <c r="D16" s="11">
        <v>0</v>
      </c>
      <c r="E16" s="11">
        <v>1</v>
      </c>
      <c r="F16" s="21">
        <f t="shared" si="0"/>
        <v>1</v>
      </c>
    </row>
    <row r="17" spans="1:6">
      <c r="A17" s="54"/>
      <c r="B17" s="55"/>
      <c r="C17" s="22" t="s">
        <v>7</v>
      </c>
      <c r="D17" s="22">
        <f>SUM(D7:D16)</f>
        <v>5</v>
      </c>
      <c r="E17" s="22">
        <f t="shared" ref="E17" si="1">SUM(E7:E16)</f>
        <v>6</v>
      </c>
      <c r="F17" s="21">
        <f>D17+E17</f>
        <v>11</v>
      </c>
    </row>
  </sheetData>
  <mergeCells count="3">
    <mergeCell ref="A5:A17"/>
    <mergeCell ref="B5:B15"/>
    <mergeCell ref="B16:B17"/>
  </mergeCell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
  <sheetViews>
    <sheetView workbookViewId="0">
      <pane xSplit="3" ySplit="2" topLeftCell="D3" activePane="bottomRight" state="frozen"/>
      <selection pane="topRight" activeCell="D1" sqref="D1"/>
      <selection pane="bottomLeft" activeCell="A5" sqref="A5"/>
      <selection pane="bottomRight" activeCell="A3" sqref="A3:XFD81"/>
    </sheetView>
  </sheetViews>
  <sheetFormatPr baseColWidth="10" defaultColWidth="11.5" defaultRowHeight="15"/>
  <cols>
    <col min="3" max="3" width="42.6640625" customWidth="1"/>
    <col min="4" max="5" width="32.6640625" customWidth="1"/>
    <col min="6" max="6" width="12.6640625" customWidth="1"/>
  </cols>
  <sheetData>
    <row r="1" spans="1:6">
      <c r="A1" t="s">
        <v>130</v>
      </c>
    </row>
    <row r="4" spans="1:6" ht="48">
      <c r="A4" s="6" t="s">
        <v>1</v>
      </c>
      <c r="B4" s="6" t="s">
        <v>2</v>
      </c>
      <c r="C4" s="6" t="s">
        <v>3</v>
      </c>
      <c r="D4" s="4" t="s">
        <v>131</v>
      </c>
      <c r="E4" s="4" t="s">
        <v>132</v>
      </c>
      <c r="F4" s="5" t="s">
        <v>7</v>
      </c>
    </row>
    <row r="5" spans="1:6" ht="96">
      <c r="A5" s="52" t="s">
        <v>82</v>
      </c>
      <c r="B5" s="55" t="s">
        <v>93</v>
      </c>
      <c r="C5" s="26" t="s">
        <v>106</v>
      </c>
      <c r="D5" s="11">
        <v>0</v>
      </c>
      <c r="E5" s="11">
        <v>0</v>
      </c>
      <c r="F5" s="21">
        <f>SUM(C5:E5)</f>
        <v>0</v>
      </c>
    </row>
    <row r="6" spans="1:6" ht="144">
      <c r="A6" s="53"/>
      <c r="B6" s="55"/>
      <c r="C6" s="26" t="s">
        <v>107</v>
      </c>
      <c r="D6" s="11">
        <v>1</v>
      </c>
      <c r="E6" s="11">
        <v>0</v>
      </c>
      <c r="F6" s="21">
        <f t="shared" ref="F6:F16" si="0">SUM(C6:E6)</f>
        <v>1</v>
      </c>
    </row>
    <row r="7" spans="1:6" ht="96">
      <c r="A7" s="53"/>
      <c r="B7" s="55"/>
      <c r="C7" s="26" t="s">
        <v>108</v>
      </c>
      <c r="D7" s="11">
        <v>0</v>
      </c>
      <c r="E7" s="11">
        <v>0</v>
      </c>
      <c r="F7" s="21">
        <f t="shared" si="0"/>
        <v>0</v>
      </c>
    </row>
    <row r="8" spans="1:6" ht="80">
      <c r="A8" s="53"/>
      <c r="B8" s="55"/>
      <c r="C8" s="26" t="s">
        <v>109</v>
      </c>
      <c r="D8" s="11">
        <v>0</v>
      </c>
      <c r="E8" s="11">
        <v>0</v>
      </c>
      <c r="F8" s="21">
        <f t="shared" si="0"/>
        <v>0</v>
      </c>
    </row>
    <row r="9" spans="1:6" ht="80">
      <c r="A9" s="53"/>
      <c r="B9" s="55"/>
      <c r="C9" s="26" t="s">
        <v>110</v>
      </c>
      <c r="D9" s="11">
        <v>1</v>
      </c>
      <c r="E9" s="11">
        <v>0</v>
      </c>
      <c r="F9" s="21">
        <f t="shared" si="0"/>
        <v>1</v>
      </c>
    </row>
    <row r="10" spans="1:6" ht="96">
      <c r="A10" s="53"/>
      <c r="B10" s="55"/>
      <c r="C10" s="26" t="s">
        <v>111</v>
      </c>
      <c r="D10" s="11">
        <v>1</v>
      </c>
      <c r="E10" s="11">
        <v>0</v>
      </c>
      <c r="F10" s="21">
        <f t="shared" si="0"/>
        <v>1</v>
      </c>
    </row>
    <row r="11" spans="1:6" ht="80">
      <c r="A11" s="53"/>
      <c r="B11" s="55"/>
      <c r="C11" s="26" t="s">
        <v>112</v>
      </c>
      <c r="D11" s="11">
        <v>1</v>
      </c>
      <c r="E11" s="11">
        <v>1</v>
      </c>
      <c r="F11" s="21">
        <f t="shared" si="0"/>
        <v>2</v>
      </c>
    </row>
    <row r="12" spans="1:6" ht="128">
      <c r="A12" s="53"/>
      <c r="B12" s="55"/>
      <c r="C12" s="26" t="s">
        <v>113</v>
      </c>
      <c r="D12" s="11">
        <v>1</v>
      </c>
      <c r="E12" s="11">
        <v>0</v>
      </c>
      <c r="F12" s="21">
        <f t="shared" si="0"/>
        <v>1</v>
      </c>
    </row>
    <row r="13" spans="1:6" ht="112">
      <c r="A13" s="53"/>
      <c r="B13" s="55"/>
      <c r="C13" s="26" t="s">
        <v>114</v>
      </c>
      <c r="D13" s="11">
        <v>1</v>
      </c>
      <c r="E13" s="11">
        <v>0</v>
      </c>
      <c r="F13" s="21">
        <f t="shared" si="0"/>
        <v>1</v>
      </c>
    </row>
    <row r="14" spans="1:6" ht="112">
      <c r="A14" s="53"/>
      <c r="B14" s="55"/>
      <c r="C14" s="26" t="s">
        <v>115</v>
      </c>
      <c r="D14" s="11">
        <v>1</v>
      </c>
      <c r="E14" s="11">
        <v>1</v>
      </c>
      <c r="F14" s="21">
        <f t="shared" si="0"/>
        <v>2</v>
      </c>
    </row>
    <row r="15" spans="1:6" ht="96">
      <c r="A15" s="53"/>
      <c r="B15" s="55"/>
      <c r="C15" s="26" t="s">
        <v>116</v>
      </c>
      <c r="D15" s="11">
        <v>1</v>
      </c>
      <c r="E15" s="11">
        <v>0</v>
      </c>
      <c r="F15" s="21">
        <f t="shared" si="0"/>
        <v>1</v>
      </c>
    </row>
    <row r="16" spans="1:6" ht="128">
      <c r="A16" s="53"/>
      <c r="B16" s="55"/>
      <c r="C16" s="26" t="s">
        <v>117</v>
      </c>
      <c r="D16" s="11">
        <v>0</v>
      </c>
      <c r="E16" s="11">
        <v>0</v>
      </c>
      <c r="F16" s="21">
        <f t="shared" si="0"/>
        <v>0</v>
      </c>
    </row>
    <row r="17" spans="1:6">
      <c r="A17" s="54"/>
      <c r="B17" s="55"/>
      <c r="C17" s="22" t="s">
        <v>7</v>
      </c>
      <c r="D17" s="22">
        <f>SUM(D7:D16)</f>
        <v>7</v>
      </c>
      <c r="E17" s="22">
        <f t="shared" ref="E17" si="1">SUM(E7:E16)</f>
        <v>2</v>
      </c>
      <c r="F17" s="21">
        <f>D17+E17</f>
        <v>9</v>
      </c>
    </row>
  </sheetData>
  <mergeCells count="3">
    <mergeCell ref="A5:A17"/>
    <mergeCell ref="B5:B15"/>
    <mergeCell ref="B16:B17"/>
  </mergeCell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6"/>
  <sheetViews>
    <sheetView zoomScale="93" zoomScaleNormal="93" zoomScalePageLayoutView="93" workbookViewId="0">
      <pane xSplit="3" ySplit="2" topLeftCell="D3" activePane="bottomRight" state="frozen"/>
      <selection pane="topRight" activeCell="D1" sqref="D1"/>
      <selection pane="bottomLeft" activeCell="A5" sqref="A5"/>
      <selection pane="bottomRight" activeCell="A3" sqref="A3:XFD82"/>
    </sheetView>
  </sheetViews>
  <sheetFormatPr baseColWidth="10" defaultColWidth="11.5" defaultRowHeight="15"/>
  <cols>
    <col min="3" max="3" width="42.6640625" customWidth="1"/>
    <col min="4" max="9" width="32.6640625" style="2" customWidth="1"/>
    <col min="10" max="10" width="12.6640625" style="3" customWidth="1"/>
  </cols>
  <sheetData>
    <row r="1" spans="1:10">
      <c r="A1" t="s">
        <v>133</v>
      </c>
    </row>
    <row r="3" spans="1:10" ht="48">
      <c r="A3" s="6" t="s">
        <v>1</v>
      </c>
      <c r="B3" s="6" t="s">
        <v>2</v>
      </c>
      <c r="C3" s="6" t="s">
        <v>3</v>
      </c>
      <c r="D3" s="4" t="s">
        <v>134</v>
      </c>
      <c r="E3" s="4" t="s">
        <v>135</v>
      </c>
      <c r="F3" s="4" t="s">
        <v>136</v>
      </c>
      <c r="G3" s="4" t="s">
        <v>137</v>
      </c>
      <c r="H3" s="4" t="s">
        <v>138</v>
      </c>
      <c r="I3" s="4" t="s">
        <v>139</v>
      </c>
      <c r="J3" s="5" t="s">
        <v>7</v>
      </c>
    </row>
    <row r="4" spans="1:10" ht="96">
      <c r="A4" s="52" t="s">
        <v>82</v>
      </c>
      <c r="B4" s="55" t="s">
        <v>93</v>
      </c>
      <c r="C4" s="26" t="s">
        <v>106</v>
      </c>
      <c r="D4" s="11">
        <v>1</v>
      </c>
      <c r="E4" s="11">
        <v>1</v>
      </c>
      <c r="F4" s="11">
        <v>1</v>
      </c>
      <c r="G4" s="11">
        <v>1</v>
      </c>
      <c r="H4" s="11">
        <v>1</v>
      </c>
      <c r="I4" s="11">
        <v>0</v>
      </c>
      <c r="J4" s="21">
        <f>SUM(D4:I4)</f>
        <v>5</v>
      </c>
    </row>
    <row r="5" spans="1:10" ht="144">
      <c r="A5" s="53"/>
      <c r="B5" s="55"/>
      <c r="C5" s="26" t="s">
        <v>107</v>
      </c>
      <c r="D5" s="11">
        <v>1</v>
      </c>
      <c r="E5" s="11">
        <v>1</v>
      </c>
      <c r="F5" s="11">
        <v>1</v>
      </c>
      <c r="G5" s="11">
        <v>1</v>
      </c>
      <c r="H5" s="11">
        <v>1</v>
      </c>
      <c r="I5" s="11">
        <v>0</v>
      </c>
      <c r="J5" s="21">
        <f t="shared" ref="J5:J16" si="0">SUM(D5:I5)</f>
        <v>5</v>
      </c>
    </row>
    <row r="6" spans="1:10" ht="96">
      <c r="A6" s="53"/>
      <c r="B6" s="55"/>
      <c r="C6" s="26" t="s">
        <v>108</v>
      </c>
      <c r="D6" s="11">
        <v>1</v>
      </c>
      <c r="E6" s="11">
        <v>1</v>
      </c>
      <c r="F6" s="11">
        <v>0</v>
      </c>
      <c r="G6" s="11">
        <v>1</v>
      </c>
      <c r="H6" s="11">
        <v>0</v>
      </c>
      <c r="I6" s="11">
        <v>0</v>
      </c>
      <c r="J6" s="21">
        <f t="shared" si="0"/>
        <v>3</v>
      </c>
    </row>
    <row r="7" spans="1:10" ht="80">
      <c r="A7" s="53"/>
      <c r="B7" s="55"/>
      <c r="C7" s="26" t="s">
        <v>109</v>
      </c>
      <c r="D7" s="11">
        <v>1</v>
      </c>
      <c r="E7" s="11">
        <v>0</v>
      </c>
      <c r="F7" s="11">
        <v>0</v>
      </c>
      <c r="G7" s="11">
        <v>0</v>
      </c>
      <c r="H7" s="11">
        <v>0</v>
      </c>
      <c r="I7" s="11">
        <v>0</v>
      </c>
      <c r="J7" s="21">
        <f t="shared" si="0"/>
        <v>1</v>
      </c>
    </row>
    <row r="8" spans="1:10" ht="80">
      <c r="A8" s="53"/>
      <c r="B8" s="55"/>
      <c r="C8" s="26" t="s">
        <v>110</v>
      </c>
      <c r="D8" s="11">
        <v>1</v>
      </c>
      <c r="E8" s="11">
        <v>1</v>
      </c>
      <c r="F8" s="11">
        <v>0</v>
      </c>
      <c r="G8" s="11">
        <v>1</v>
      </c>
      <c r="H8" s="11">
        <v>1</v>
      </c>
      <c r="I8" s="11">
        <v>0</v>
      </c>
      <c r="J8" s="21">
        <f t="shared" si="0"/>
        <v>4</v>
      </c>
    </row>
    <row r="9" spans="1:10" ht="96">
      <c r="A9" s="53"/>
      <c r="B9" s="55"/>
      <c r="C9" s="26" t="s">
        <v>111</v>
      </c>
      <c r="D9" s="11">
        <v>1</v>
      </c>
      <c r="E9" s="11">
        <v>1</v>
      </c>
      <c r="F9" s="11">
        <v>0</v>
      </c>
      <c r="G9" s="11">
        <v>1</v>
      </c>
      <c r="H9" s="11">
        <v>1</v>
      </c>
      <c r="I9" s="11">
        <v>0</v>
      </c>
      <c r="J9" s="21">
        <f t="shared" si="0"/>
        <v>4</v>
      </c>
    </row>
    <row r="10" spans="1:10" ht="80">
      <c r="A10" s="53"/>
      <c r="B10" s="55"/>
      <c r="C10" s="26" t="s">
        <v>112</v>
      </c>
      <c r="D10" s="11">
        <v>0</v>
      </c>
      <c r="E10" s="11">
        <v>0</v>
      </c>
      <c r="F10" s="11">
        <v>0</v>
      </c>
      <c r="G10" s="11">
        <v>1</v>
      </c>
      <c r="H10" s="11">
        <v>1</v>
      </c>
      <c r="I10" s="11">
        <v>1</v>
      </c>
      <c r="J10" s="21">
        <f t="shared" si="0"/>
        <v>3</v>
      </c>
    </row>
    <row r="11" spans="1:10" ht="128">
      <c r="A11" s="53"/>
      <c r="B11" s="55"/>
      <c r="C11" s="26" t="s">
        <v>113</v>
      </c>
      <c r="D11" s="11">
        <v>1</v>
      </c>
      <c r="E11" s="11">
        <v>1</v>
      </c>
      <c r="F11" s="11">
        <v>1</v>
      </c>
      <c r="G11" s="11">
        <v>1</v>
      </c>
      <c r="H11" s="11">
        <v>1</v>
      </c>
      <c r="I11" s="11">
        <v>1</v>
      </c>
      <c r="J11" s="21">
        <f t="shared" si="0"/>
        <v>6</v>
      </c>
    </row>
    <row r="12" spans="1:10" ht="112">
      <c r="A12" s="53"/>
      <c r="B12" s="55"/>
      <c r="C12" s="26" t="s">
        <v>114</v>
      </c>
      <c r="D12" s="11">
        <v>0</v>
      </c>
      <c r="E12" s="11">
        <v>1</v>
      </c>
      <c r="F12" s="11">
        <v>1</v>
      </c>
      <c r="G12" s="11">
        <v>1</v>
      </c>
      <c r="H12" s="11">
        <v>1</v>
      </c>
      <c r="I12" s="11">
        <v>1</v>
      </c>
      <c r="J12" s="21">
        <f t="shared" si="0"/>
        <v>5</v>
      </c>
    </row>
    <row r="13" spans="1:10" ht="112">
      <c r="A13" s="53"/>
      <c r="B13" s="55"/>
      <c r="C13" s="26" t="s">
        <v>115</v>
      </c>
      <c r="D13" s="11">
        <v>0</v>
      </c>
      <c r="E13" s="11">
        <v>0</v>
      </c>
      <c r="F13" s="11">
        <v>0</v>
      </c>
      <c r="G13" s="11">
        <v>0</v>
      </c>
      <c r="H13" s="11">
        <v>1</v>
      </c>
      <c r="I13" s="11">
        <v>1</v>
      </c>
      <c r="J13" s="21">
        <f t="shared" si="0"/>
        <v>2</v>
      </c>
    </row>
    <row r="14" spans="1:10" ht="96">
      <c r="A14" s="53"/>
      <c r="B14" s="55"/>
      <c r="C14" s="26" t="s">
        <v>116</v>
      </c>
      <c r="D14" s="11">
        <v>0</v>
      </c>
      <c r="E14" s="11">
        <v>0</v>
      </c>
      <c r="F14" s="11">
        <v>0</v>
      </c>
      <c r="G14" s="11">
        <v>0</v>
      </c>
      <c r="H14" s="11">
        <v>1</v>
      </c>
      <c r="I14" s="11">
        <v>0</v>
      </c>
      <c r="J14" s="21">
        <f t="shared" si="0"/>
        <v>1</v>
      </c>
    </row>
    <row r="15" spans="1:10" ht="128">
      <c r="A15" s="53"/>
      <c r="B15" s="55"/>
      <c r="C15" s="26" t="s">
        <v>117</v>
      </c>
      <c r="D15" s="11">
        <v>0</v>
      </c>
      <c r="E15" s="11">
        <v>0</v>
      </c>
      <c r="F15" s="11">
        <v>1</v>
      </c>
      <c r="G15" s="11">
        <v>1</v>
      </c>
      <c r="H15" s="11">
        <v>1</v>
      </c>
      <c r="I15" s="11">
        <v>0</v>
      </c>
      <c r="J15" s="21">
        <f t="shared" si="0"/>
        <v>3</v>
      </c>
    </row>
    <row r="16" spans="1:10">
      <c r="A16" s="54"/>
      <c r="B16" s="55"/>
      <c r="C16" s="22" t="s">
        <v>7</v>
      </c>
      <c r="D16" s="22">
        <f>SUM(D6:D15)</f>
        <v>5</v>
      </c>
      <c r="E16" s="22">
        <f t="shared" ref="E16:H16" si="1">SUM(E6:E15)</f>
        <v>5</v>
      </c>
      <c r="F16" s="22">
        <f t="shared" si="1"/>
        <v>3</v>
      </c>
      <c r="G16" s="22">
        <f t="shared" si="1"/>
        <v>7</v>
      </c>
      <c r="H16" s="22">
        <f t="shared" si="1"/>
        <v>8</v>
      </c>
      <c r="I16" s="22">
        <f>SUM(I6:I15)</f>
        <v>4</v>
      </c>
      <c r="J16" s="21">
        <f t="shared" si="0"/>
        <v>32</v>
      </c>
    </row>
  </sheetData>
  <mergeCells count="3">
    <mergeCell ref="A4:A16"/>
    <mergeCell ref="B4:B14"/>
    <mergeCell ref="B15:B16"/>
  </mergeCells>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T19"/>
  <sheetViews>
    <sheetView zoomScale="60" zoomScaleNormal="60" zoomScalePageLayoutView="60" workbookViewId="0">
      <selection activeCell="V39" sqref="V39"/>
    </sheetView>
  </sheetViews>
  <sheetFormatPr baseColWidth="10" defaultColWidth="11.5" defaultRowHeight="15"/>
  <cols>
    <col min="3" max="3" width="70.83203125" customWidth="1"/>
    <col min="4" max="9" width="15.83203125" style="1" customWidth="1"/>
  </cols>
  <sheetData>
    <row r="2" spans="1:19" ht="45.75" customHeight="1">
      <c r="A2" s="11"/>
      <c r="B2" s="11"/>
      <c r="C2" s="11"/>
      <c r="D2" s="23" t="s">
        <v>140</v>
      </c>
      <c r="E2" s="23" t="s">
        <v>141</v>
      </c>
      <c r="F2" s="23" t="s">
        <v>142</v>
      </c>
      <c r="G2" s="23" t="s">
        <v>143</v>
      </c>
      <c r="H2" s="23" t="s">
        <v>144</v>
      </c>
      <c r="I2" s="23" t="s">
        <v>145</v>
      </c>
      <c r="J2" s="23" t="s">
        <v>7</v>
      </c>
    </row>
    <row r="3" spans="1:19" ht="32">
      <c r="A3" s="6" t="s">
        <v>1</v>
      </c>
      <c r="B3" s="6" t="s">
        <v>2</v>
      </c>
      <c r="C3" s="6" t="s">
        <v>119</v>
      </c>
      <c r="D3" s="24">
        <v>3</v>
      </c>
      <c r="E3" s="24">
        <v>3</v>
      </c>
      <c r="F3" s="24">
        <v>3</v>
      </c>
      <c r="G3" s="24">
        <v>2</v>
      </c>
      <c r="H3" s="24">
        <v>2</v>
      </c>
      <c r="I3" s="24">
        <v>6</v>
      </c>
      <c r="J3" s="11">
        <f>SUM(D3:I3)</f>
        <v>19</v>
      </c>
    </row>
    <row r="4" spans="1:19" ht="16" thickBot="1">
      <c r="A4" s="11"/>
      <c r="B4" s="11"/>
      <c r="C4" s="11"/>
      <c r="D4" s="25"/>
      <c r="E4" s="25"/>
      <c r="F4" s="25"/>
      <c r="G4" s="25"/>
      <c r="H4" s="25"/>
      <c r="I4" s="25"/>
      <c r="J4" s="11">
        <f t="shared" ref="J4:J18" si="0">SUM(D4:I4)</f>
        <v>0</v>
      </c>
    </row>
    <row r="5" spans="1:19" ht="57" thickBot="1">
      <c r="A5" s="6" t="s">
        <v>1</v>
      </c>
      <c r="B5" s="6" t="s">
        <v>2</v>
      </c>
      <c r="C5" s="6" t="s">
        <v>3</v>
      </c>
      <c r="D5" s="25"/>
      <c r="E5" s="25"/>
      <c r="F5" s="25"/>
      <c r="G5" s="25"/>
      <c r="H5" s="25"/>
      <c r="I5" s="25"/>
      <c r="J5" s="11">
        <f t="shared" si="0"/>
        <v>0</v>
      </c>
      <c r="M5" s="27" t="s">
        <v>151</v>
      </c>
      <c r="N5" s="28" t="s">
        <v>152</v>
      </c>
      <c r="O5" s="29" t="s">
        <v>141</v>
      </c>
      <c r="P5" s="29" t="s">
        <v>153</v>
      </c>
      <c r="Q5" s="29" t="s">
        <v>143</v>
      </c>
      <c r="R5" s="29" t="s">
        <v>144</v>
      </c>
      <c r="S5" s="29" t="s">
        <v>154</v>
      </c>
    </row>
    <row r="6" spans="1:19" ht="63.75" customHeight="1" thickBot="1">
      <c r="A6" s="56" t="s">
        <v>82</v>
      </c>
      <c r="B6" s="55" t="s">
        <v>93</v>
      </c>
      <c r="C6" s="26" t="s">
        <v>106</v>
      </c>
      <c r="D6" s="25">
        <f>('Critical Thinking'!G5*$J$3)/$D$3</f>
        <v>6.333333333333333</v>
      </c>
      <c r="E6" s="25">
        <f>('Collab and Comm'!G6*$J$3)/$E$3</f>
        <v>19</v>
      </c>
      <c r="F6" s="25">
        <f>(Creativity!G5*$J$3)/$F$3</f>
        <v>6.333333333333333</v>
      </c>
      <c r="G6" s="25">
        <f>(Citizenship!F5*$J$3)/$G$3</f>
        <v>19</v>
      </c>
      <c r="H6" s="25">
        <f>('Digital Literacy'!F5*$J$3)/$H$3</f>
        <v>0</v>
      </c>
      <c r="I6" s="25">
        <f>('Student Leadership'!J4*$J$3)/$I$3</f>
        <v>15.833333333333334</v>
      </c>
      <c r="J6" s="11">
        <f t="shared" si="0"/>
        <v>66.5</v>
      </c>
      <c r="M6" s="30">
        <v>1</v>
      </c>
      <c r="N6" s="31">
        <v>6</v>
      </c>
      <c r="O6" s="32">
        <v>19</v>
      </c>
      <c r="P6" s="31">
        <v>6</v>
      </c>
      <c r="Q6" s="33">
        <v>10</v>
      </c>
      <c r="R6" s="34">
        <v>0</v>
      </c>
      <c r="S6" s="35">
        <v>16</v>
      </c>
    </row>
    <row r="7" spans="1:19" ht="105" customHeight="1" thickBot="1">
      <c r="A7" s="56"/>
      <c r="B7" s="55"/>
      <c r="C7" s="26" t="s">
        <v>107</v>
      </c>
      <c r="D7" s="25">
        <f>('Critical Thinking'!G6*$J$3)/$D$3</f>
        <v>19</v>
      </c>
      <c r="E7" s="25">
        <f>('Collab and Comm'!G7*$J$3)/$E$3</f>
        <v>19</v>
      </c>
      <c r="F7" s="25">
        <f>(Creativity!G6*$J$3)/$F$3</f>
        <v>6.333333333333333</v>
      </c>
      <c r="G7" s="25">
        <f>(Citizenship!F6*$J$3)/$G$3</f>
        <v>19</v>
      </c>
      <c r="H7" s="25">
        <f>('Digital Literacy'!F6*$J$3)/$H$3</f>
        <v>9.5</v>
      </c>
      <c r="I7" s="25">
        <f>('Student Leadership'!J5*$J$3)/$I$3</f>
        <v>15.833333333333334</v>
      </c>
      <c r="J7" s="11">
        <f t="shared" si="0"/>
        <v>88.666666666666671</v>
      </c>
      <c r="M7" s="30">
        <v>2</v>
      </c>
      <c r="N7" s="32">
        <v>19</v>
      </c>
      <c r="O7" s="32">
        <v>19</v>
      </c>
      <c r="P7" s="31">
        <v>6</v>
      </c>
      <c r="Q7" s="32">
        <v>19</v>
      </c>
      <c r="R7" s="33">
        <v>10</v>
      </c>
      <c r="S7" s="35">
        <v>16</v>
      </c>
    </row>
    <row r="8" spans="1:19" ht="76.5" customHeight="1" thickBot="1">
      <c r="A8" s="56"/>
      <c r="B8" s="55"/>
      <c r="C8" s="26" t="s">
        <v>108</v>
      </c>
      <c r="D8" s="25">
        <f>('Critical Thinking'!G7*$J$3)/$D$3</f>
        <v>19</v>
      </c>
      <c r="E8" s="25">
        <f>('Collab and Comm'!G8*$J$3)/$E$3</f>
        <v>6.333333333333333</v>
      </c>
      <c r="F8" s="25">
        <f>(Creativity!G7*$J$3)/$F$3</f>
        <v>19</v>
      </c>
      <c r="G8" s="25">
        <f>(Citizenship!F7*$J$3)/$G$3</f>
        <v>19</v>
      </c>
      <c r="H8" s="25">
        <f>('Digital Literacy'!F7*$J$3)/$H$3</f>
        <v>0</v>
      </c>
      <c r="I8" s="25">
        <f>('Student Leadership'!J6*$J$3)/$I$3</f>
        <v>9.5</v>
      </c>
      <c r="J8" s="11">
        <f t="shared" si="0"/>
        <v>72.833333333333329</v>
      </c>
      <c r="M8" s="30">
        <v>3</v>
      </c>
      <c r="N8" s="32">
        <v>19</v>
      </c>
      <c r="O8" s="31">
        <v>6</v>
      </c>
      <c r="P8" s="32">
        <v>19</v>
      </c>
      <c r="Q8" s="32">
        <v>19</v>
      </c>
      <c r="R8" s="34">
        <v>0</v>
      </c>
      <c r="S8" s="33">
        <v>10</v>
      </c>
    </row>
    <row r="9" spans="1:19" ht="61.5" customHeight="1" thickBot="1">
      <c r="A9" s="56"/>
      <c r="B9" s="55"/>
      <c r="C9" s="26" t="s">
        <v>109</v>
      </c>
      <c r="D9" s="25">
        <f>('Critical Thinking'!G8*$J$3)/$D$3</f>
        <v>12.666666666666666</v>
      </c>
      <c r="E9" s="25">
        <f>('Collab and Comm'!G9*$J$3)/$E$3</f>
        <v>19</v>
      </c>
      <c r="F9" s="25">
        <f>(Creativity!G8*$J$3)/$F$3</f>
        <v>12.666666666666666</v>
      </c>
      <c r="G9" s="25">
        <f>(Citizenship!F8*$J$3)/$G$3</f>
        <v>19</v>
      </c>
      <c r="H9" s="25">
        <f>('Digital Literacy'!F8*$J$3)/$H$3</f>
        <v>0</v>
      </c>
      <c r="I9" s="25">
        <f>('Student Leadership'!J7*$J$3)/$I$3</f>
        <v>3.1666666666666665</v>
      </c>
      <c r="J9" s="11">
        <f t="shared" si="0"/>
        <v>66.5</v>
      </c>
      <c r="M9" s="30">
        <v>4</v>
      </c>
      <c r="N9" s="36">
        <v>13</v>
      </c>
      <c r="O9" s="32">
        <v>19</v>
      </c>
      <c r="P9" s="36">
        <v>13</v>
      </c>
      <c r="Q9" s="32">
        <v>19</v>
      </c>
      <c r="R9" s="34">
        <v>0</v>
      </c>
      <c r="S9" s="37">
        <v>3</v>
      </c>
    </row>
    <row r="10" spans="1:19" ht="65.25" customHeight="1" thickBot="1">
      <c r="A10" s="56"/>
      <c r="B10" s="55"/>
      <c r="C10" s="26" t="s">
        <v>110</v>
      </c>
      <c r="D10" s="25">
        <f>('Critical Thinking'!G9*$J$3)/$D$3</f>
        <v>6.333333333333333</v>
      </c>
      <c r="E10" s="25">
        <f>('Collab and Comm'!G10*$J$3)/$E$3</f>
        <v>19</v>
      </c>
      <c r="F10" s="25">
        <f>(Creativity!G9*$J$3)/$F$3</f>
        <v>19</v>
      </c>
      <c r="G10" s="25">
        <f>(Citizenship!F9*$J$3)/$G$3</f>
        <v>19</v>
      </c>
      <c r="H10" s="25">
        <f>('Digital Literacy'!F9*$J$3)/$H$3</f>
        <v>9.5</v>
      </c>
      <c r="I10" s="25">
        <f>('Student Leadership'!J8*$J$3)/$I$3</f>
        <v>12.666666666666666</v>
      </c>
      <c r="J10" s="11">
        <f t="shared" si="0"/>
        <v>85.5</v>
      </c>
      <c r="M10" s="30">
        <v>5</v>
      </c>
      <c r="N10" s="31">
        <v>6</v>
      </c>
      <c r="O10" s="32">
        <v>19</v>
      </c>
      <c r="P10" s="32">
        <v>19</v>
      </c>
      <c r="Q10" s="32">
        <v>19</v>
      </c>
      <c r="R10" s="33">
        <v>10</v>
      </c>
      <c r="S10" s="36">
        <v>13</v>
      </c>
    </row>
    <row r="11" spans="1:19" ht="78.75" customHeight="1" thickBot="1">
      <c r="A11" s="56"/>
      <c r="B11" s="55"/>
      <c r="C11" s="26" t="s">
        <v>111</v>
      </c>
      <c r="D11" s="25">
        <f>('Critical Thinking'!G10*$J$3)/$D$3</f>
        <v>6.333333333333333</v>
      </c>
      <c r="E11" s="25">
        <f>('Collab and Comm'!G11*$J$3)/$E$3</f>
        <v>19</v>
      </c>
      <c r="F11" s="25">
        <f>(Creativity!G10*$J$3)/$F$3</f>
        <v>19</v>
      </c>
      <c r="G11" s="25">
        <f>(Citizenship!F10*$J$3)/$G$3</f>
        <v>0</v>
      </c>
      <c r="H11" s="25">
        <f>('Digital Literacy'!F10*$J$3)/$H$3</f>
        <v>9.5</v>
      </c>
      <c r="I11" s="25">
        <f>('Student Leadership'!J9*$J$3)/$I$3</f>
        <v>12.666666666666666</v>
      </c>
      <c r="J11" s="11">
        <f t="shared" si="0"/>
        <v>66.5</v>
      </c>
      <c r="M11" s="30">
        <v>6</v>
      </c>
      <c r="N11" s="31">
        <v>6</v>
      </c>
      <c r="O11" s="32">
        <v>19</v>
      </c>
      <c r="P11" s="32">
        <v>19</v>
      </c>
      <c r="Q11" s="34">
        <v>0</v>
      </c>
      <c r="R11" s="33">
        <v>10</v>
      </c>
      <c r="S11" s="36">
        <v>13</v>
      </c>
    </row>
    <row r="12" spans="1:19" ht="65.25" customHeight="1" thickBot="1">
      <c r="A12" s="56"/>
      <c r="B12" s="55"/>
      <c r="C12" s="26" t="s">
        <v>112</v>
      </c>
      <c r="D12" s="25">
        <f>('Critical Thinking'!G11*$J$3)/$D$3</f>
        <v>6.333333333333333</v>
      </c>
      <c r="E12" s="25">
        <f>('Collab and Comm'!G12*$J$3)/$E$3</f>
        <v>6.333333333333333</v>
      </c>
      <c r="F12" s="25">
        <f>(Creativity!G11*$J$3)/$F$3</f>
        <v>19</v>
      </c>
      <c r="G12" s="25">
        <f>(Citizenship!F11*$J$3)/$G$3</f>
        <v>0</v>
      </c>
      <c r="H12" s="25">
        <f>('Digital Literacy'!F11*$J$3)/$H$3</f>
        <v>19</v>
      </c>
      <c r="I12" s="25">
        <f>('Student Leadership'!J10*$J$3)/$I$3</f>
        <v>9.5</v>
      </c>
      <c r="J12" s="11">
        <f t="shared" si="0"/>
        <v>60.166666666666664</v>
      </c>
      <c r="M12" s="30">
        <v>7</v>
      </c>
      <c r="N12" s="31">
        <v>6</v>
      </c>
      <c r="O12" s="34">
        <v>0</v>
      </c>
      <c r="P12" s="32">
        <v>19</v>
      </c>
      <c r="Q12" s="34">
        <v>0</v>
      </c>
      <c r="R12" s="32">
        <v>19</v>
      </c>
      <c r="S12" s="33">
        <v>10</v>
      </c>
    </row>
    <row r="13" spans="1:19" ht="90" customHeight="1" thickBot="1">
      <c r="A13" s="56"/>
      <c r="B13" s="55"/>
      <c r="C13" s="26" t="s">
        <v>113</v>
      </c>
      <c r="D13" s="25">
        <f>('Critical Thinking'!G12*$J$3)/$D$3</f>
        <v>19</v>
      </c>
      <c r="E13" s="25">
        <f>('Collab and Comm'!G13*$J$3)/$E$3</f>
        <v>12.666666666666666</v>
      </c>
      <c r="F13" s="25">
        <f>(Creativity!G12*$J$3)/$F$3</f>
        <v>19</v>
      </c>
      <c r="G13" s="25">
        <f>(Citizenship!F12*$J$3)/$G$3</f>
        <v>19</v>
      </c>
      <c r="H13" s="25">
        <f>('Digital Literacy'!F12*$J$3)/$H$3</f>
        <v>9.5</v>
      </c>
      <c r="I13" s="25">
        <f>('Student Leadership'!J11*$J$3)/$I$3</f>
        <v>19</v>
      </c>
      <c r="J13" s="11">
        <f t="shared" si="0"/>
        <v>98.166666666666657</v>
      </c>
      <c r="M13" s="30">
        <v>8</v>
      </c>
      <c r="N13" s="32">
        <v>19</v>
      </c>
      <c r="O13" s="36">
        <v>13</v>
      </c>
      <c r="P13" s="32">
        <v>19</v>
      </c>
      <c r="Q13" s="32">
        <v>19</v>
      </c>
      <c r="R13" s="33">
        <v>10</v>
      </c>
      <c r="S13" s="32">
        <v>19</v>
      </c>
    </row>
    <row r="14" spans="1:19" ht="93.75" customHeight="1" thickBot="1">
      <c r="A14" s="56"/>
      <c r="B14" s="55"/>
      <c r="C14" s="26" t="s">
        <v>114</v>
      </c>
      <c r="D14" s="25">
        <f>('Critical Thinking'!G13*$J$3)/$D$3</f>
        <v>19</v>
      </c>
      <c r="E14" s="25">
        <f>('Collab and Comm'!G14*$J$3)/$E$3</f>
        <v>19</v>
      </c>
      <c r="F14" s="25">
        <f>(Creativity!G13*$J$3)/$F$3</f>
        <v>19</v>
      </c>
      <c r="G14" s="25">
        <f>(Citizenship!F13*$J$3)/$G$3</f>
        <v>19</v>
      </c>
      <c r="H14" s="25">
        <f>('Digital Literacy'!F13*$J$3)/$H$3</f>
        <v>9.5</v>
      </c>
      <c r="I14" s="25">
        <f>('Student Leadership'!J12*$J$3)/$I$3</f>
        <v>15.833333333333334</v>
      </c>
      <c r="J14" s="11">
        <f t="shared" si="0"/>
        <v>101.33333333333333</v>
      </c>
      <c r="M14" s="30">
        <v>9</v>
      </c>
      <c r="N14" s="32">
        <v>19</v>
      </c>
      <c r="O14" s="32">
        <v>19</v>
      </c>
      <c r="P14" s="32">
        <v>19</v>
      </c>
      <c r="Q14" s="32">
        <v>19</v>
      </c>
      <c r="R14" s="33">
        <v>10</v>
      </c>
      <c r="S14" s="35">
        <v>16</v>
      </c>
    </row>
    <row r="15" spans="1:19" ht="76.5" customHeight="1" thickBot="1">
      <c r="A15" s="56"/>
      <c r="B15" s="55"/>
      <c r="C15" s="26" t="s">
        <v>115</v>
      </c>
      <c r="D15" s="25">
        <f>('Critical Thinking'!G14*$J$3)/$D$3</f>
        <v>19</v>
      </c>
      <c r="E15" s="25">
        <f>('Collab and Comm'!G15*$J$3)/$E$3</f>
        <v>0</v>
      </c>
      <c r="F15" s="25">
        <f>(Creativity!G14*$J$3)/$F$3</f>
        <v>19</v>
      </c>
      <c r="G15" s="25">
        <f>(Citizenship!F14*$J$3)/$G$3</f>
        <v>0</v>
      </c>
      <c r="H15" s="25">
        <f>('Digital Literacy'!F14*$J$3)/$H$3</f>
        <v>19</v>
      </c>
      <c r="I15" s="25">
        <f>('Student Leadership'!J13*$J$3)/$I$3</f>
        <v>6.333333333333333</v>
      </c>
      <c r="J15" s="11">
        <f t="shared" si="0"/>
        <v>63.333333333333336</v>
      </c>
      <c r="M15" s="30">
        <v>10</v>
      </c>
      <c r="N15" s="32">
        <v>19</v>
      </c>
      <c r="O15" s="34">
        <v>0</v>
      </c>
      <c r="P15" s="32">
        <v>19</v>
      </c>
      <c r="Q15" s="34">
        <v>0</v>
      </c>
      <c r="R15" s="32">
        <v>19</v>
      </c>
      <c r="S15" s="31">
        <v>6</v>
      </c>
    </row>
    <row r="16" spans="1:19" ht="81" customHeight="1" thickBot="1">
      <c r="A16" s="56"/>
      <c r="B16" s="55"/>
      <c r="C16" s="26" t="s">
        <v>116</v>
      </c>
      <c r="D16" s="25">
        <f>('Critical Thinking'!G15*$J$3)/$D$3</f>
        <v>19</v>
      </c>
      <c r="E16" s="25">
        <f>('Collab and Comm'!G16*$J$3)/$E$3</f>
        <v>0</v>
      </c>
      <c r="F16" s="25">
        <f>(Creativity!G15*$J$3)/$F$3</f>
        <v>6.333333333333333</v>
      </c>
      <c r="G16" s="25">
        <f>(Citizenship!F15*$J$3)/$G$3</f>
        <v>0</v>
      </c>
      <c r="H16" s="25">
        <f>('Digital Literacy'!F15*$J$3)/$H$3</f>
        <v>9.5</v>
      </c>
      <c r="I16" s="25">
        <f>('Student Leadership'!J14*$J$3)/$I$3</f>
        <v>3.1666666666666665</v>
      </c>
      <c r="J16" s="11">
        <f t="shared" si="0"/>
        <v>37.999999999999993</v>
      </c>
      <c r="M16" s="30">
        <v>11</v>
      </c>
      <c r="N16" s="32">
        <v>19</v>
      </c>
      <c r="O16" s="34">
        <v>0</v>
      </c>
      <c r="P16" s="31">
        <v>6</v>
      </c>
      <c r="Q16" s="34">
        <v>0</v>
      </c>
      <c r="R16" s="33">
        <v>10</v>
      </c>
      <c r="S16" s="37">
        <v>3</v>
      </c>
    </row>
    <row r="17" spans="1:20" ht="88.5" customHeight="1" thickBot="1">
      <c r="A17" s="56"/>
      <c r="B17" s="55"/>
      <c r="C17" s="26" t="s">
        <v>117</v>
      </c>
      <c r="D17" s="25">
        <f>('Critical Thinking'!G16*$J$3)/$D$3</f>
        <v>19</v>
      </c>
      <c r="E17" s="25">
        <f>('Collab and Comm'!G17*$J$3)/$E$3</f>
        <v>19</v>
      </c>
      <c r="F17" s="25">
        <f>(Creativity!G16*$J$3)/$F$3</f>
        <v>6.333333333333333</v>
      </c>
      <c r="G17" s="25">
        <f>(Citizenship!F16*$J$3)/$G$3</f>
        <v>9.5</v>
      </c>
      <c r="H17" s="25">
        <f>('Digital Literacy'!F16*$J$3)/$H$3</f>
        <v>0</v>
      </c>
      <c r="I17" s="25">
        <f>('Student Leadership'!J15*$J$3)/$I$3</f>
        <v>9.5</v>
      </c>
      <c r="J17" s="11">
        <f t="shared" si="0"/>
        <v>63.333333333333336</v>
      </c>
      <c r="M17" s="30">
        <v>12</v>
      </c>
      <c r="N17" s="32">
        <v>19</v>
      </c>
      <c r="O17" s="32">
        <v>19</v>
      </c>
      <c r="P17" s="31">
        <v>6</v>
      </c>
      <c r="Q17" s="33">
        <v>10</v>
      </c>
      <c r="R17" s="34">
        <v>0</v>
      </c>
      <c r="S17" s="33">
        <v>10</v>
      </c>
    </row>
    <row r="18" spans="1:20" ht="29" thickBot="1">
      <c r="A18" s="56"/>
      <c r="B18" s="55"/>
      <c r="C18" s="21" t="s">
        <v>7</v>
      </c>
      <c r="D18" s="25">
        <f>('Critical Thinking'!G17*$J$3)/$D$3</f>
        <v>145.66666666666666</v>
      </c>
      <c r="E18" s="25">
        <f>('Collab and Comm'!G18*$J$3)/$E$3</f>
        <v>120.33333333333333</v>
      </c>
      <c r="F18" s="25">
        <f>(Creativity!G17*$J$3)/$F$3</f>
        <v>158.33333333333334</v>
      </c>
      <c r="G18" s="25">
        <f>(Citizenship!F17*$J$3)/$G$3</f>
        <v>104.5</v>
      </c>
      <c r="H18" s="25">
        <f>('Digital Literacy'!F17*$J$3)/$H$3</f>
        <v>85.5</v>
      </c>
      <c r="I18" s="25">
        <f>('Student Leadership'!J16*$J$3)/$I$3</f>
        <v>101.33333333333333</v>
      </c>
      <c r="J18" s="11">
        <f t="shared" si="0"/>
        <v>715.66666666666674</v>
      </c>
      <c r="M18" s="30" t="s">
        <v>155</v>
      </c>
      <c r="N18" s="38">
        <v>145.66666666666666</v>
      </c>
      <c r="O18" s="38">
        <v>120.33333333333333</v>
      </c>
      <c r="P18" s="38">
        <v>158.33333333333334</v>
      </c>
      <c r="Q18" s="38">
        <v>104.5</v>
      </c>
      <c r="R18" s="38">
        <v>85.5</v>
      </c>
      <c r="S18" s="38">
        <v>101.33333333333333</v>
      </c>
      <c r="T18" s="11"/>
    </row>
    <row r="19" spans="1:20">
      <c r="D19" s="25"/>
      <c r="E19" s="25"/>
      <c r="F19" s="25"/>
      <c r="G19" s="25"/>
      <c r="H19" s="25"/>
      <c r="I19" s="25"/>
      <c r="J19" s="11"/>
    </row>
  </sheetData>
  <sheetProtection sheet="1" objects="1" scenarios="1"/>
  <mergeCells count="3">
    <mergeCell ref="A6:A18"/>
    <mergeCell ref="B6:B16"/>
    <mergeCell ref="B17:B18"/>
  </mergeCells>
  <conditionalFormatting sqref="D6:I17">
    <cfRule type="colorScale" priority="10">
      <colorScale>
        <cfvo type="min"/>
        <cfvo type="percentile" val="50"/>
        <cfvo type="max"/>
        <color rgb="FFF8696B"/>
        <color rgb="FFFFEB84"/>
        <color rgb="FF63BE7B"/>
      </colorScale>
    </cfRule>
  </conditionalFormatting>
  <conditionalFormatting sqref="J6:J17">
    <cfRule type="colorScale" priority="7">
      <colorScale>
        <cfvo type="min"/>
        <cfvo type="percentile" val="50"/>
        <cfvo type="max"/>
        <color rgb="FFF8696B"/>
        <color rgb="FFFFEB84"/>
        <color rgb="FF63BE7B"/>
      </colorScale>
    </cfRule>
  </conditionalFormatting>
  <conditionalFormatting sqref="D18:I19">
    <cfRule type="colorScale" priority="4">
      <colorScale>
        <cfvo type="min"/>
        <cfvo type="percentile" val="50"/>
        <cfvo type="max"/>
        <color rgb="FFF8696B"/>
        <color rgb="FFFFEB84"/>
        <color rgb="FF63BE7B"/>
      </colorScale>
    </cfRule>
  </conditionalFormatting>
  <conditionalFormatting sqref="J18:J19">
    <cfRule type="colorScale" priority="3">
      <colorScale>
        <cfvo type="min"/>
        <cfvo type="percentile" val="50"/>
        <cfvo type="max"/>
        <color rgb="FFF8696B"/>
        <color rgb="FFFFEB84"/>
        <color rgb="FF63BE7B"/>
      </colorScale>
    </cfRule>
  </conditionalFormatting>
  <conditionalFormatting sqref="N18:S18">
    <cfRule type="colorScale" priority="2">
      <colorScale>
        <cfvo type="min"/>
        <cfvo type="percentile" val="50"/>
        <cfvo type="max"/>
        <color rgb="FFF8696B"/>
        <color rgb="FFFFEB84"/>
        <color rgb="FF63BE7B"/>
      </colorScale>
    </cfRule>
  </conditionalFormatting>
  <conditionalFormatting sqref="T18">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Portada</vt:lpstr>
      <vt:lpstr>Español</vt:lpstr>
      <vt:lpstr>Critical Thinking</vt:lpstr>
      <vt:lpstr>Collab and Comm</vt:lpstr>
      <vt:lpstr>Creativity</vt:lpstr>
      <vt:lpstr>Citizenship</vt:lpstr>
      <vt:lpstr>Digital Literacy</vt:lpstr>
      <vt:lpstr>Student Leadership</vt:lpstr>
      <vt:lpstr>Complete</vt:lpstr>
      <vt:lpstr>Por MODELO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dc:creator>
  <cp:keywords/>
  <dc:description/>
  <cp:lastModifiedBy>LIANA PENABAD  CAMACHO</cp:lastModifiedBy>
  <cp:revision/>
  <cp:lastPrinted>2021-11-16T03:51:52Z</cp:lastPrinted>
  <dcterms:created xsi:type="dcterms:W3CDTF">2017-01-30T02:40:16Z</dcterms:created>
  <dcterms:modified xsi:type="dcterms:W3CDTF">2021-11-16T04:05:18Z</dcterms:modified>
  <cp:category/>
  <cp:contentStatus/>
</cp:coreProperties>
</file>